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 activeTab="3"/>
  </bookViews>
  <sheets>
    <sheet name="среднее по классам" sheetId="5" r:id="rId1"/>
    <sheet name="данные" sheetId="1" r:id="rId2"/>
    <sheet name="сравнение по классам" sheetId="4" r:id="rId3"/>
    <sheet name="распределение отметок по класса" sheetId="6" r:id="rId4"/>
    <sheet name="Лист2" sheetId="2" r:id="rId5"/>
    <sheet name="Лист3" sheetId="3" r:id="rId6"/>
  </sheets>
  <externalReferences>
    <externalReference r:id="rId7"/>
    <externalReference r:id="rId8"/>
  </externalReferences>
  <definedNames>
    <definedName name="ball1">[1]служ!$G$3:$G$6</definedName>
    <definedName name="ball2">[1]служ!$H$3:$H$7</definedName>
    <definedName name="ball3">[1]служ!$K$3:$K$8</definedName>
    <definedName name="ball4">[1]служ!$L$3:$L$9</definedName>
    <definedName name="ball5">[1]служ!$Q$3:$Q$10</definedName>
    <definedName name="ball6">[1]служ!$R$3:$R$11</definedName>
    <definedName name="f">[2]служ!$R$3:$R$11</definedName>
    <definedName name="m">[2]служ!$L$3:$L$9</definedName>
    <definedName name="n">[2]служ!$Q$3:$Q$10</definedName>
  </definedNames>
  <calcPr calcId="124519"/>
</workbook>
</file>

<file path=xl/calcChain.xml><?xml version="1.0" encoding="utf-8"?>
<calcChain xmlns="http://schemas.openxmlformats.org/spreadsheetml/2006/main">
  <c r="C6" i="2"/>
  <c r="D6"/>
  <c r="E6"/>
  <c r="F6"/>
  <c r="G6"/>
  <c r="H6"/>
  <c r="I6"/>
  <c r="J6"/>
  <c r="K6"/>
  <c r="L6"/>
  <c r="M6"/>
  <c r="N6"/>
  <c r="O6"/>
  <c r="P6"/>
  <c r="Q6"/>
  <c r="B6"/>
  <c r="C5"/>
  <c r="D5"/>
  <c r="E5"/>
  <c r="F5"/>
  <c r="G5"/>
  <c r="H5"/>
  <c r="I5"/>
  <c r="J5"/>
  <c r="K5"/>
  <c r="L5"/>
  <c r="M5"/>
  <c r="N5"/>
  <c r="O5"/>
  <c r="P5"/>
  <c r="Q5"/>
  <c r="B5"/>
  <c r="C4"/>
  <c r="D4"/>
  <c r="E4"/>
  <c r="F4"/>
  <c r="G4"/>
  <c r="H4"/>
  <c r="I4"/>
  <c r="J4"/>
  <c r="K4"/>
  <c r="L4"/>
  <c r="M4"/>
  <c r="N4"/>
  <c r="O4"/>
  <c r="P4"/>
  <c r="Q4"/>
  <c r="B4"/>
  <c r="D64" i="1"/>
  <c r="E64"/>
  <c r="F64"/>
  <c r="G64"/>
  <c r="H64"/>
  <c r="I64"/>
  <c r="J64"/>
  <c r="K64"/>
  <c r="L64"/>
  <c r="M64"/>
  <c r="N64"/>
  <c r="O64"/>
  <c r="P64"/>
  <c r="Q64"/>
  <c r="R64"/>
  <c r="C64"/>
  <c r="D63"/>
  <c r="E63"/>
  <c r="F63"/>
  <c r="G63"/>
  <c r="H63"/>
  <c r="I63"/>
  <c r="J63"/>
  <c r="K63"/>
  <c r="L63"/>
  <c r="M63"/>
  <c r="N63"/>
  <c r="O63"/>
  <c r="P63"/>
  <c r="Q63"/>
  <c r="R63"/>
  <c r="C63"/>
  <c r="R62"/>
  <c r="L62"/>
  <c r="K62"/>
  <c r="H62"/>
  <c r="D62"/>
  <c r="E62"/>
  <c r="F62"/>
  <c r="G62"/>
  <c r="I62"/>
  <c r="J62"/>
  <c r="M62"/>
  <c r="N62"/>
  <c r="O62"/>
  <c r="P62"/>
  <c r="Q62"/>
  <c r="C62"/>
  <c r="R42"/>
  <c r="R43" s="1"/>
  <c r="L42"/>
  <c r="L43" s="1"/>
  <c r="K43"/>
  <c r="K42"/>
  <c r="H42"/>
  <c r="H43" s="1"/>
  <c r="R22"/>
  <c r="R23" s="1"/>
  <c r="L22"/>
  <c r="K23"/>
  <c r="H22"/>
  <c r="D43"/>
  <c r="E43"/>
  <c r="F43"/>
  <c r="G43"/>
  <c r="I43"/>
  <c r="J43"/>
  <c r="M43"/>
  <c r="N43"/>
  <c r="O43"/>
  <c r="P43"/>
  <c r="Q43"/>
  <c r="D42"/>
  <c r="E42"/>
  <c r="F42"/>
  <c r="G42"/>
  <c r="I42"/>
  <c r="J42"/>
  <c r="J65" s="1"/>
  <c r="M42"/>
  <c r="N42"/>
  <c r="O42"/>
  <c r="P42"/>
  <c r="Q42"/>
  <c r="C43"/>
  <c r="C42"/>
  <c r="D23"/>
  <c r="E23"/>
  <c r="F23"/>
  <c r="G23"/>
  <c r="I23"/>
  <c r="J23"/>
  <c r="M23"/>
  <c r="N23"/>
  <c r="O23"/>
  <c r="P23"/>
  <c r="Q23"/>
  <c r="C23"/>
  <c r="D22"/>
  <c r="E22"/>
  <c r="F22"/>
  <c r="G22"/>
  <c r="I22"/>
  <c r="J22"/>
  <c r="K22"/>
  <c r="M22"/>
  <c r="N22"/>
  <c r="O22"/>
  <c r="P22"/>
  <c r="Q22"/>
  <c r="C22"/>
  <c r="D65"/>
  <c r="P65"/>
  <c r="T5"/>
  <c r="T6"/>
  <c r="T7"/>
  <c r="T8"/>
  <c r="T9"/>
  <c r="T10"/>
  <c r="T11"/>
  <c r="T12"/>
  <c r="T13"/>
  <c r="T14"/>
  <c r="T15"/>
  <c r="T16"/>
  <c r="T17"/>
  <c r="T18"/>
  <c r="T19"/>
  <c r="T20"/>
  <c r="T21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4"/>
  <c r="S5"/>
  <c r="S6"/>
  <c r="S7"/>
  <c r="S8"/>
  <c r="S9"/>
  <c r="S10"/>
  <c r="S11"/>
  <c r="S12"/>
  <c r="S13"/>
  <c r="S14"/>
  <c r="S15"/>
  <c r="S16"/>
  <c r="S17"/>
  <c r="S18"/>
  <c r="S19"/>
  <c r="S20"/>
  <c r="S21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4"/>
  <c r="K65" l="1"/>
  <c r="L65"/>
  <c r="L23"/>
  <c r="H65"/>
  <c r="H23"/>
  <c r="Q65"/>
  <c r="I65"/>
  <c r="O65"/>
  <c r="G65"/>
  <c r="M65"/>
  <c r="E65"/>
  <c r="R65"/>
  <c r="N65"/>
  <c r="F65"/>
  <c r="C65"/>
</calcChain>
</file>

<file path=xl/sharedStrings.xml><?xml version="1.0" encoding="utf-8"?>
<sst xmlns="http://schemas.openxmlformats.org/spreadsheetml/2006/main" count="192" uniqueCount="85">
  <si>
    <t>Алиев Адил Гадирович</t>
  </si>
  <si>
    <t>Бабайлова Анастасия Владимировна</t>
  </si>
  <si>
    <t>Бакина Алина Игоревна</t>
  </si>
  <si>
    <t>Беляев Александр Александрович</t>
  </si>
  <si>
    <t>Власова Анна Александровна</t>
  </si>
  <si>
    <t>Волошенко Алёна Андреевна</t>
  </si>
  <si>
    <t>Долотин Денис Андреевич</t>
  </si>
  <si>
    <t>Дурницын Константин Романович</t>
  </si>
  <si>
    <t>Зудова Валерия Дмитриевна</t>
  </si>
  <si>
    <t>Зудова Милена Дмитриевна</t>
  </si>
  <si>
    <t>Конева Анастасия Алексеевна</t>
  </si>
  <si>
    <t>Лекомцев Олег Алексеевич</t>
  </si>
  <si>
    <t>Паньшин Кирилл Олегович</t>
  </si>
  <si>
    <t>Симсон Екатерина Андреевна</t>
  </si>
  <si>
    <t>Степанов Максим Сергеевич</t>
  </si>
  <si>
    <t>Толстобокова Руслана Игоревна</t>
  </si>
  <si>
    <t>Фалалеева Кристина Эдуардовна</t>
  </si>
  <si>
    <t>Черепанов Андрей Владимирович</t>
  </si>
  <si>
    <t>x</t>
  </si>
  <si>
    <t>Бачинин Тимофей Андреевич</t>
  </si>
  <si>
    <t>Гурьев Николай Александрович</t>
  </si>
  <si>
    <t>Захарова Мария Александровна</t>
  </si>
  <si>
    <t>Зяблова Юлия Владимировна</t>
  </si>
  <si>
    <t>Козлов Данил Евгеньевич</t>
  </si>
  <si>
    <t>Колбин Михаил Александрович</t>
  </si>
  <si>
    <t>Колесникова Екатерина Алексеевна</t>
  </si>
  <si>
    <t>Котова Эльвира Романовна</t>
  </si>
  <si>
    <t>Ляшенко Евгений Александрович</t>
  </si>
  <si>
    <t>Некрасов Никита Павлович</t>
  </si>
  <si>
    <t>Онохова Анна Юрьевна</t>
  </si>
  <si>
    <t>Паньшин Михаил Алексеевич</t>
  </si>
  <si>
    <t>Пильщиков Дмитрий Евгеньевич</t>
  </si>
  <si>
    <t>Попов Михаил Сергеевич</t>
  </si>
  <si>
    <t>Салтанова Ксения Руслановна</t>
  </si>
  <si>
    <t>Смирнов Михаил Александрович</t>
  </si>
  <si>
    <t>Уфимцева Александра Александровна</t>
  </si>
  <si>
    <t>Шаньгина Виолетта Дмитриевна</t>
  </si>
  <si>
    <t>Ветлугин Юрий Владимирович</t>
  </si>
  <si>
    <t>Витюнина Ксения Вячеславовна</t>
  </si>
  <si>
    <t>Дежина Полина Львовна</t>
  </si>
  <si>
    <t>Евченко Елена Александровна</t>
  </si>
  <si>
    <t>Иванова Алина Александровна</t>
  </si>
  <si>
    <t>Клочков Владимир Алексеевич</t>
  </si>
  <si>
    <t>Комлев Максим Сергеевич</t>
  </si>
  <si>
    <t>Медведев Данил Владимирович</t>
  </si>
  <si>
    <t>Николаева Мария Александровна</t>
  </si>
  <si>
    <t>Огневой Максим Витальевич</t>
  </si>
  <si>
    <t>Поляков Константин Павлович</t>
  </si>
  <si>
    <t>Пушкин Данил Михайлович</t>
  </si>
  <si>
    <t>Пушкин Никита Александрович</t>
  </si>
  <si>
    <t>Трапезникова Татьяна Руслановна</t>
  </si>
  <si>
    <t>Черепанова Алина Алексеевна</t>
  </si>
  <si>
    <t>Шульгин Рустам Игоревич</t>
  </si>
  <si>
    <t>Южакова Виктория Сергеевна</t>
  </si>
  <si>
    <t>Якушина Анна Васильевна</t>
  </si>
  <si>
    <t>X</t>
  </si>
  <si>
    <t>делимость чисел</t>
  </si>
  <si>
    <t>смысл обыкновенной дроби</t>
  </si>
  <si>
    <t>сравнение десятичных дробей</t>
  </si>
  <si>
    <t>целое по его части</t>
  </si>
  <si>
    <t>уравнение</t>
  </si>
  <si>
    <t>задача(единицы времени, скорость работы)</t>
  </si>
  <si>
    <t>деление с остатком</t>
  </si>
  <si>
    <t>процент от числа</t>
  </si>
  <si>
    <t>вычисление в несколько действий</t>
  </si>
  <si>
    <t>задача на оптимальный выбор</t>
  </si>
  <si>
    <t>анализ диаграммы</t>
  </si>
  <si>
    <t>ориентирование на клетчатой бумаге, масштаб</t>
  </si>
  <si>
    <t>объем прямоугольного параллелепипеда</t>
  </si>
  <si>
    <t>задача на делимость сложная</t>
  </si>
  <si>
    <t>Анализ ВПР по математике за курс 5 класса в 2020-2021 учебном году.</t>
  </si>
  <si>
    <t>сумма</t>
  </si>
  <si>
    <t xml:space="preserve">в процентах </t>
  </si>
  <si>
    <t>отметка</t>
  </si>
  <si>
    <t>сумма:</t>
  </si>
  <si>
    <t>в процентах:</t>
  </si>
  <si>
    <t>сумма по классу:</t>
  </si>
  <si>
    <t>в процентах по классу:</t>
  </si>
  <si>
    <t>6а</t>
  </si>
  <si>
    <t>6б</t>
  </si>
  <si>
    <t>6в</t>
  </si>
  <si>
    <t>"2"</t>
  </si>
  <si>
    <t>"3"</t>
  </si>
  <si>
    <t>"4"</t>
  </si>
  <si>
    <t>"5"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</si>
</sst>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99999"/>
      </left>
      <right/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 applyProtection="1">
      <alignment horizontal="center" wrapText="1"/>
      <protection locked="0" hidden="1"/>
    </xf>
    <xf numFmtId="0" fontId="1" fillId="0" borderId="2" xfId="0" applyFont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textRotation="90" wrapText="1"/>
    </xf>
    <xf numFmtId="0" fontId="1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3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9" fontId="1" fillId="0" borderId="1" xfId="0" applyNumberFormat="1" applyFont="1" applyBorder="1" applyAlignment="1">
      <alignment horizontal="left" wrapText="1"/>
    </xf>
    <xf numFmtId="0" fontId="1" fillId="4" borderId="4" xfId="0" applyFont="1" applyFill="1" applyBorder="1" applyAlignment="1">
      <alignment horizontal="left"/>
    </xf>
    <xf numFmtId="9" fontId="0" fillId="0" borderId="0" xfId="0" applyNumberFormat="1"/>
    <xf numFmtId="0" fontId="1" fillId="0" borderId="3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 applyProtection="1">
      <alignment horizontal="center" wrapText="1"/>
      <protection locked="0" hidden="1"/>
    </xf>
    <xf numFmtId="9" fontId="1" fillId="0" borderId="0" xfId="0" applyNumberFormat="1" applyFont="1" applyBorder="1" applyAlignment="1">
      <alignment horizontal="left" wrapText="1"/>
    </xf>
    <xf numFmtId="0" fontId="0" fillId="0" borderId="0" xfId="0" applyBorder="1"/>
    <xf numFmtId="9" fontId="2" fillId="0" borderId="1" xfId="0" applyNumberFormat="1" applyFont="1" applyBorder="1" applyAlignment="1" applyProtection="1">
      <alignment horizontal="center" wrapText="1"/>
      <protection locked="0" hidden="1"/>
    </xf>
    <xf numFmtId="9" fontId="2" fillId="0" borderId="0" xfId="0" applyNumberFormat="1" applyFont="1" applyBorder="1" applyAlignment="1" applyProtection="1">
      <alignment horizontal="center" wrapText="1"/>
      <protection locked="0" hidden="1"/>
    </xf>
    <xf numFmtId="9" fontId="0" fillId="0" borderId="1" xfId="0" applyNumberFormat="1" applyBorder="1"/>
  </cellXfs>
  <cellStyles count="1">
    <cellStyle name="Обычный" xfId="0" builtinId="0"/>
  </cellStyles>
  <dxfs count="8"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chartsheet" Target="chartsheets/sheet2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0" Type="http://schemas.openxmlformats.org/officeDocument/2006/relationships/styles" Target="styles.xml"/><Relationship Id="rId4" Type="http://schemas.openxmlformats.org/officeDocument/2006/relationships/chartsheet" Target="chartsheets/sheet3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strRef>
              <c:f>данные!$C$2:$R$2</c:f>
              <c:strCache>
                <c:ptCount val="16"/>
                <c:pt idx="0">
                  <c:v>делимость чисел</c:v>
                </c:pt>
                <c:pt idx="1">
                  <c:v>смысл обыкновенной дроби</c:v>
                </c:pt>
                <c:pt idx="2">
                  <c:v>сравнение десятичных дробей</c:v>
                </c:pt>
                <c:pt idx="3">
                  <c:v>целое по его части</c:v>
                </c:pt>
                <c:pt idx="4">
                  <c:v>уравнение</c:v>
                </c:pt>
                <c:pt idx="5">
                  <c:v>задача(единицы времени, скорость работы)</c:v>
                </c:pt>
                <c:pt idx="6">
                  <c:v>деление с остатком</c:v>
                </c:pt>
                <c:pt idx="7">
                  <c:v>процент от числа</c:v>
                </c:pt>
                <c:pt idx="8">
                  <c:v>вычисление в несколько действий</c:v>
                </c:pt>
                <c:pt idx="9">
                  <c:v>задача на оптимальный выбор</c:v>
                </c:pt>
                <c:pt idx="10">
                  <c:v>анализ диаграммы</c:v>
                </c:pt>
                <c:pt idx="11">
                  <c:v>анализ диаграммы</c:v>
                </c:pt>
                <c:pt idx="12">
                  <c:v>ориентирование на клетчатой бумаге, масштаб</c:v>
                </c:pt>
                <c:pt idx="13">
                  <c:v>ориентирование на клетчатой бумаге, масштаб</c:v>
                </c:pt>
                <c:pt idx="14">
                  <c:v>объем прямоугольного параллелепипеда</c:v>
                </c:pt>
                <c:pt idx="15">
                  <c:v>задача на делимость сложная</c:v>
                </c:pt>
              </c:strCache>
            </c:strRef>
          </c:cat>
          <c:val>
            <c:numRef>
              <c:f>данные!$C$65:$R$65</c:f>
              <c:numCache>
                <c:formatCode>0%</c:formatCode>
                <c:ptCount val="16"/>
                <c:pt idx="0">
                  <c:v>0.36170212765957449</c:v>
                </c:pt>
                <c:pt idx="1">
                  <c:v>8.5106382978723402E-2</c:v>
                </c:pt>
                <c:pt idx="2">
                  <c:v>0.63829787234042556</c:v>
                </c:pt>
                <c:pt idx="3">
                  <c:v>0.10638297872340426</c:v>
                </c:pt>
                <c:pt idx="4">
                  <c:v>0.57446808510638303</c:v>
                </c:pt>
                <c:pt idx="5">
                  <c:v>0.11702127659574468</c:v>
                </c:pt>
                <c:pt idx="6">
                  <c:v>0.36170212765957449</c:v>
                </c:pt>
                <c:pt idx="7">
                  <c:v>0.10638297872340426</c:v>
                </c:pt>
                <c:pt idx="8">
                  <c:v>0.25</c:v>
                </c:pt>
                <c:pt idx="9">
                  <c:v>0.21808510638297873</c:v>
                </c:pt>
                <c:pt idx="10">
                  <c:v>0.93617021276595747</c:v>
                </c:pt>
                <c:pt idx="11">
                  <c:v>0.61702127659574468</c:v>
                </c:pt>
                <c:pt idx="12">
                  <c:v>0.61702127659574468</c:v>
                </c:pt>
                <c:pt idx="13">
                  <c:v>0.5957446808510638</c:v>
                </c:pt>
                <c:pt idx="14">
                  <c:v>2.1276595744680851E-2</c:v>
                </c:pt>
                <c:pt idx="15">
                  <c:v>1.5957446808510637E-2</c:v>
                </c:pt>
              </c:numCache>
            </c:numRef>
          </c:val>
        </c:ser>
        <c:axId val="199697920"/>
        <c:axId val="98559104"/>
      </c:barChart>
      <c:catAx>
        <c:axId val="199697920"/>
        <c:scaling>
          <c:orientation val="minMax"/>
        </c:scaling>
        <c:axPos val="b"/>
        <c:tickLblPos val="nextTo"/>
        <c:crossAx val="98559104"/>
        <c:crosses val="autoZero"/>
        <c:auto val="1"/>
        <c:lblAlgn val="ctr"/>
        <c:lblOffset val="100"/>
      </c:catAx>
      <c:valAx>
        <c:axId val="98559104"/>
        <c:scaling>
          <c:orientation val="minMax"/>
        </c:scaling>
        <c:axPos val="l"/>
        <c:majorGridlines/>
        <c:numFmt formatCode="0%" sourceLinked="1"/>
        <c:tickLblPos val="nextTo"/>
        <c:crossAx val="199697920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v>6а класс</c:v>
          </c:tx>
          <c:cat>
            <c:strRef>
              <c:f>Лист2!$B$3:$Q$3</c:f>
              <c:strCache>
                <c:ptCount val="16"/>
                <c:pt idx="0">
                  <c:v>делимость чисел</c:v>
                </c:pt>
                <c:pt idx="1">
                  <c:v>смысл обыкновенной дроби</c:v>
                </c:pt>
                <c:pt idx="2">
                  <c:v>сравнение десятичных дробей</c:v>
                </c:pt>
                <c:pt idx="3">
                  <c:v>целое по его части</c:v>
                </c:pt>
                <c:pt idx="4">
                  <c:v>уравнение</c:v>
                </c:pt>
                <c:pt idx="5">
                  <c:v>задача(единицы времени, скорость работы)</c:v>
                </c:pt>
                <c:pt idx="6">
                  <c:v>деление с остатком</c:v>
                </c:pt>
                <c:pt idx="7">
                  <c:v>процент от числа</c:v>
                </c:pt>
                <c:pt idx="8">
                  <c:v>вычисление в несколько действий</c:v>
                </c:pt>
                <c:pt idx="9">
                  <c:v>задача на оптимальный выбор</c:v>
                </c:pt>
                <c:pt idx="10">
                  <c:v>анализ диаграммы</c:v>
                </c:pt>
                <c:pt idx="11">
                  <c:v>анализ диаграммы</c:v>
                </c:pt>
                <c:pt idx="12">
                  <c:v>ориентирование на клетчатой бумаге, масштаб</c:v>
                </c:pt>
                <c:pt idx="13">
                  <c:v>ориентирование на клетчатой бумаге, масштаб</c:v>
                </c:pt>
                <c:pt idx="14">
                  <c:v>объем прямоугольного параллелепипеда</c:v>
                </c:pt>
                <c:pt idx="15">
                  <c:v>задача на делимость сложная</c:v>
                </c:pt>
              </c:strCache>
            </c:strRef>
          </c:cat>
          <c:val>
            <c:numRef>
              <c:f>Лист2!$B$4:$Q$4</c:f>
              <c:numCache>
                <c:formatCode>0%</c:formatCode>
                <c:ptCount val="16"/>
                <c:pt idx="0">
                  <c:v>0.33333333333333331</c:v>
                </c:pt>
                <c:pt idx="1">
                  <c:v>6.6666666666666666E-2</c:v>
                </c:pt>
                <c:pt idx="2">
                  <c:v>0.46666666666666667</c:v>
                </c:pt>
                <c:pt idx="3">
                  <c:v>6.6666666666666666E-2</c:v>
                </c:pt>
                <c:pt idx="4">
                  <c:v>0.6</c:v>
                </c:pt>
                <c:pt idx="5">
                  <c:v>0.23333333333333334</c:v>
                </c:pt>
                <c:pt idx="6">
                  <c:v>0.33333333333333331</c:v>
                </c:pt>
                <c:pt idx="7">
                  <c:v>6.6666666666666666E-2</c:v>
                </c:pt>
                <c:pt idx="8">
                  <c:v>0.33333333333333331</c:v>
                </c:pt>
                <c:pt idx="9">
                  <c:v>0.4</c:v>
                </c:pt>
                <c:pt idx="10">
                  <c:v>0.93333333333333335</c:v>
                </c:pt>
                <c:pt idx="11">
                  <c:v>0.73333333333333328</c:v>
                </c:pt>
                <c:pt idx="12">
                  <c:v>0.46666666666666667</c:v>
                </c:pt>
                <c:pt idx="13">
                  <c:v>0.53333333333333333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v>6б класс</c:v>
          </c:tx>
          <c:cat>
            <c:strRef>
              <c:f>Лист2!$B$3:$Q$3</c:f>
              <c:strCache>
                <c:ptCount val="16"/>
                <c:pt idx="0">
                  <c:v>делимость чисел</c:v>
                </c:pt>
                <c:pt idx="1">
                  <c:v>смысл обыкновенной дроби</c:v>
                </c:pt>
                <c:pt idx="2">
                  <c:v>сравнение десятичных дробей</c:v>
                </c:pt>
                <c:pt idx="3">
                  <c:v>целое по его части</c:v>
                </c:pt>
                <c:pt idx="4">
                  <c:v>уравнение</c:v>
                </c:pt>
                <c:pt idx="5">
                  <c:v>задача(единицы времени, скорость работы)</c:v>
                </c:pt>
                <c:pt idx="6">
                  <c:v>деление с остатком</c:v>
                </c:pt>
                <c:pt idx="7">
                  <c:v>процент от числа</c:v>
                </c:pt>
                <c:pt idx="8">
                  <c:v>вычисление в несколько действий</c:v>
                </c:pt>
                <c:pt idx="9">
                  <c:v>задача на оптимальный выбор</c:v>
                </c:pt>
                <c:pt idx="10">
                  <c:v>анализ диаграммы</c:v>
                </c:pt>
                <c:pt idx="11">
                  <c:v>анализ диаграммы</c:v>
                </c:pt>
                <c:pt idx="12">
                  <c:v>ориентирование на клетчатой бумаге, масштаб</c:v>
                </c:pt>
                <c:pt idx="13">
                  <c:v>ориентирование на клетчатой бумаге, масштаб</c:v>
                </c:pt>
                <c:pt idx="14">
                  <c:v>объем прямоугольного параллелепипеда</c:v>
                </c:pt>
                <c:pt idx="15">
                  <c:v>задача на делимость сложная</c:v>
                </c:pt>
              </c:strCache>
            </c:strRef>
          </c:cat>
          <c:val>
            <c:numRef>
              <c:f>Лист2!$B$5:$Q$5</c:f>
              <c:numCache>
                <c:formatCode>0%</c:formatCode>
                <c:ptCount val="16"/>
                <c:pt idx="0">
                  <c:v>0.4375</c:v>
                </c:pt>
                <c:pt idx="1">
                  <c:v>0.1875</c:v>
                </c:pt>
                <c:pt idx="2">
                  <c:v>0.6875</c:v>
                </c:pt>
                <c:pt idx="3">
                  <c:v>0.25</c:v>
                </c:pt>
                <c:pt idx="4">
                  <c:v>0.6875</c:v>
                </c:pt>
                <c:pt idx="5">
                  <c:v>0.3125</c:v>
                </c:pt>
                <c:pt idx="6">
                  <c:v>0.5</c:v>
                </c:pt>
                <c:pt idx="7">
                  <c:v>0.1875</c:v>
                </c:pt>
                <c:pt idx="8">
                  <c:v>0.46875</c:v>
                </c:pt>
                <c:pt idx="9">
                  <c:v>0.5625</c:v>
                </c:pt>
                <c:pt idx="10">
                  <c:v>0.875</c:v>
                </c:pt>
                <c:pt idx="11">
                  <c:v>0.625</c:v>
                </c:pt>
                <c:pt idx="12">
                  <c:v>0.8125</c:v>
                </c:pt>
                <c:pt idx="13">
                  <c:v>0.625</c:v>
                </c:pt>
                <c:pt idx="14">
                  <c:v>6.25E-2</c:v>
                </c:pt>
                <c:pt idx="15">
                  <c:v>9.375E-2</c:v>
                </c:pt>
              </c:numCache>
            </c:numRef>
          </c:val>
        </c:ser>
        <c:ser>
          <c:idx val="2"/>
          <c:order val="2"/>
          <c:tx>
            <c:v>6в класс</c:v>
          </c:tx>
          <c:cat>
            <c:strRef>
              <c:f>Лист2!$B$3:$Q$3</c:f>
              <c:strCache>
                <c:ptCount val="16"/>
                <c:pt idx="0">
                  <c:v>делимость чисел</c:v>
                </c:pt>
                <c:pt idx="1">
                  <c:v>смысл обыкновенной дроби</c:v>
                </c:pt>
                <c:pt idx="2">
                  <c:v>сравнение десятичных дробей</c:v>
                </c:pt>
                <c:pt idx="3">
                  <c:v>целое по его части</c:v>
                </c:pt>
                <c:pt idx="4">
                  <c:v>уравнение</c:v>
                </c:pt>
                <c:pt idx="5">
                  <c:v>задача(единицы времени, скорость работы)</c:v>
                </c:pt>
                <c:pt idx="6">
                  <c:v>деление с остатком</c:v>
                </c:pt>
                <c:pt idx="7">
                  <c:v>процент от числа</c:v>
                </c:pt>
                <c:pt idx="8">
                  <c:v>вычисление в несколько действий</c:v>
                </c:pt>
                <c:pt idx="9">
                  <c:v>задача на оптимальный выбор</c:v>
                </c:pt>
                <c:pt idx="10">
                  <c:v>анализ диаграммы</c:v>
                </c:pt>
                <c:pt idx="11">
                  <c:v>анализ диаграммы</c:v>
                </c:pt>
                <c:pt idx="12">
                  <c:v>ориентирование на клетчатой бумаге, масштаб</c:v>
                </c:pt>
                <c:pt idx="13">
                  <c:v>ориентирование на клетчатой бумаге, масштаб</c:v>
                </c:pt>
                <c:pt idx="14">
                  <c:v>объем прямоугольного параллелепипеда</c:v>
                </c:pt>
                <c:pt idx="15">
                  <c:v>задача на делимость сложная</c:v>
                </c:pt>
              </c:strCache>
            </c:strRef>
          </c:cat>
          <c:val>
            <c:numRef>
              <c:f>Лист2!$B$6:$Q$6</c:f>
              <c:numCache>
                <c:formatCode>0%</c:formatCode>
                <c:ptCount val="16"/>
                <c:pt idx="0">
                  <c:v>0.3125</c:v>
                </c:pt>
                <c:pt idx="1">
                  <c:v>0</c:v>
                </c:pt>
                <c:pt idx="2">
                  <c:v>0.75</c:v>
                </c:pt>
                <c:pt idx="3">
                  <c:v>0</c:v>
                </c:pt>
                <c:pt idx="4">
                  <c:v>0.4375</c:v>
                </c:pt>
                <c:pt idx="5">
                  <c:v>0.15625</c:v>
                </c:pt>
                <c:pt idx="6">
                  <c:v>0.25</c:v>
                </c:pt>
                <c:pt idx="7">
                  <c:v>6.25E-2</c:v>
                </c:pt>
                <c:pt idx="8">
                  <c:v>0.375</c:v>
                </c:pt>
                <c:pt idx="9">
                  <c:v>0.34375</c:v>
                </c:pt>
                <c:pt idx="10">
                  <c:v>1</c:v>
                </c:pt>
                <c:pt idx="11">
                  <c:v>0.5</c:v>
                </c:pt>
                <c:pt idx="12">
                  <c:v>0.5625</c:v>
                </c:pt>
                <c:pt idx="13">
                  <c:v>0.625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axId val="131753088"/>
        <c:axId val="131754624"/>
      </c:barChart>
      <c:catAx>
        <c:axId val="131753088"/>
        <c:scaling>
          <c:orientation val="minMax"/>
        </c:scaling>
        <c:axPos val="b"/>
        <c:tickLblPos val="nextTo"/>
        <c:crossAx val="131754624"/>
        <c:crosses val="autoZero"/>
        <c:auto val="1"/>
        <c:lblAlgn val="ctr"/>
        <c:lblOffset val="100"/>
      </c:catAx>
      <c:valAx>
        <c:axId val="131754624"/>
        <c:scaling>
          <c:orientation val="minMax"/>
        </c:scaling>
        <c:axPos val="l"/>
        <c:majorGridlines/>
        <c:numFmt formatCode="0%" sourceLinked="1"/>
        <c:tickLblPos val="nextTo"/>
        <c:crossAx val="131753088"/>
        <c:crosses val="autoZero"/>
        <c:crossBetween val="between"/>
      </c:valAx>
    </c:plotArea>
    <c:legend>
      <c:legendPos val="r"/>
      <c:layout/>
    </c:legend>
    <c:plotVisOnly val="1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v>6а класс</c:v>
          </c:tx>
          <c:cat>
            <c:strRef>
              <c:f>Лист2!$B$9:$E$9</c:f>
              <c:strCache>
                <c:ptCount val="4"/>
                <c:pt idx="0">
                  <c:v>"2"</c:v>
                </c:pt>
                <c:pt idx="1">
                  <c:v>"3"</c:v>
                </c:pt>
                <c:pt idx="2">
                  <c:v>"4"</c:v>
                </c:pt>
                <c:pt idx="3">
                  <c:v>"5"</c:v>
                </c:pt>
              </c:strCache>
            </c:strRef>
          </c:cat>
          <c:val>
            <c:numRef>
              <c:f>Лист2!$B$10:$E$10</c:f>
              <c:numCache>
                <c:formatCode>General</c:formatCode>
                <c:ptCount val="4"/>
                <c:pt idx="0">
                  <c:v>9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v>6б класс</c:v>
          </c:tx>
          <c:cat>
            <c:strRef>
              <c:f>Лист2!$B$9:$E$9</c:f>
              <c:strCache>
                <c:ptCount val="4"/>
                <c:pt idx="0">
                  <c:v>"2"</c:v>
                </c:pt>
                <c:pt idx="1">
                  <c:v>"3"</c:v>
                </c:pt>
                <c:pt idx="2">
                  <c:v>"4"</c:v>
                </c:pt>
                <c:pt idx="3">
                  <c:v>"5"</c:v>
                </c:pt>
              </c:strCache>
            </c:strRef>
          </c:cat>
          <c:val>
            <c:numRef>
              <c:f>Лист2!$B$11:$E$11</c:f>
              <c:numCache>
                <c:formatCode>General</c:formatCode>
                <c:ptCount val="4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2</c:v>
                </c:pt>
              </c:numCache>
            </c:numRef>
          </c:val>
        </c:ser>
        <c:ser>
          <c:idx val="2"/>
          <c:order val="2"/>
          <c:tx>
            <c:v>6в класс</c:v>
          </c:tx>
          <c:cat>
            <c:strRef>
              <c:f>Лист2!$B$9:$E$9</c:f>
              <c:strCache>
                <c:ptCount val="4"/>
                <c:pt idx="0">
                  <c:v>"2"</c:v>
                </c:pt>
                <c:pt idx="1">
                  <c:v>"3"</c:v>
                </c:pt>
                <c:pt idx="2">
                  <c:v>"4"</c:v>
                </c:pt>
                <c:pt idx="3">
                  <c:v>"5"</c:v>
                </c:pt>
              </c:strCache>
            </c:strRef>
          </c:cat>
          <c:val>
            <c:numRef>
              <c:f>Лист2!$B$12:$E$12</c:f>
              <c:numCache>
                <c:formatCode>General</c:formatCode>
                <c:ptCount val="4"/>
                <c:pt idx="0">
                  <c:v>12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</c:numCache>
            </c:numRef>
          </c:val>
        </c:ser>
        <c:axId val="200304128"/>
        <c:axId val="200305664"/>
      </c:barChart>
      <c:catAx>
        <c:axId val="200304128"/>
        <c:scaling>
          <c:orientation val="minMax"/>
        </c:scaling>
        <c:axPos val="b"/>
        <c:tickLblPos val="nextTo"/>
        <c:crossAx val="200305664"/>
        <c:crosses val="autoZero"/>
        <c:auto val="1"/>
        <c:lblAlgn val="ctr"/>
        <c:lblOffset val="100"/>
      </c:catAx>
      <c:valAx>
        <c:axId val="200305664"/>
        <c:scaling>
          <c:orientation val="minMax"/>
        </c:scaling>
        <c:axPos val="l"/>
        <c:majorGridlines/>
        <c:numFmt formatCode="General" sourceLinked="1"/>
        <c:tickLblPos val="nextTo"/>
        <c:crossAx val="20030412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0.02276</cdr:x>
      <cdr:y>0.37911</cdr:y>
    </cdr:from>
    <cdr:to>
      <cdr:x>0.96713</cdr:x>
      <cdr:y>0.38491</cdr:y>
    </cdr:to>
    <cdr:sp macro="" textlink="">
      <cdr:nvSpPr>
        <cdr:cNvPr id="3" name="Прямая соединительная линия 2"/>
        <cdr:cNvSpPr/>
      </cdr:nvSpPr>
      <cdr:spPr>
        <a:xfrm xmlns:a="http://schemas.openxmlformats.org/drawingml/2006/main" flipV="1">
          <a:off x="211667" y="2304815"/>
          <a:ext cx="8784166" cy="35278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ru-RU"/>
        </a:p>
      </cdr:txBody>
    </cdr:sp>
  </cdr:relSizeAnchor>
  <cdr:relSizeAnchor xmlns:cdr="http://schemas.openxmlformats.org/drawingml/2006/chartDrawing">
    <cdr:from>
      <cdr:x>0.90392</cdr:x>
      <cdr:y>0.32689</cdr:y>
    </cdr:from>
    <cdr:to>
      <cdr:x>0.98357</cdr:x>
      <cdr:y>0.41199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8407871" y="1987315"/>
          <a:ext cx="740833" cy="5174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ru-RU" sz="1100"/>
            <a:t>50%</a:t>
          </a:r>
        </a:p>
      </cdr:txBody>
    </cdr:sp>
  </cdr:relSizeAnchor>
  <cdr:relSizeAnchor xmlns:cdr="http://schemas.openxmlformats.org/drawingml/2006/chartDrawing">
    <cdr:from>
      <cdr:x>0.43489</cdr:x>
      <cdr:y>0.44294</cdr:y>
    </cdr:from>
    <cdr:to>
      <cdr:x>0.47788</cdr:x>
      <cdr:y>0.66538</cdr:y>
    </cdr:to>
    <cdr:sp macro="" textlink="">
      <cdr:nvSpPr>
        <cdr:cNvPr id="6" name="Скругленный прямоугольник 5"/>
        <cdr:cNvSpPr/>
      </cdr:nvSpPr>
      <cdr:spPr>
        <a:xfrm xmlns:a="http://schemas.openxmlformats.org/drawingml/2006/main">
          <a:off x="4045185" y="2692871"/>
          <a:ext cx="399815" cy="1352314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ru-RU"/>
        </a:p>
      </cdr:txBody>
    </cdr:sp>
  </cdr:relSizeAnchor>
  <cdr:relSizeAnchor xmlns:cdr="http://schemas.openxmlformats.org/drawingml/2006/chartDrawing">
    <cdr:from>
      <cdr:x>0.22124</cdr:x>
      <cdr:y>0.42553</cdr:y>
    </cdr:from>
    <cdr:to>
      <cdr:x>0.26422</cdr:x>
      <cdr:y>0.64797</cdr:y>
    </cdr:to>
    <cdr:sp macro="" textlink="">
      <cdr:nvSpPr>
        <cdr:cNvPr id="7" name="Скругленный прямоугольник 6"/>
        <cdr:cNvSpPr/>
      </cdr:nvSpPr>
      <cdr:spPr>
        <a:xfrm xmlns:a="http://schemas.openxmlformats.org/drawingml/2006/main">
          <a:off x="2057870" y="2587037"/>
          <a:ext cx="399815" cy="1352314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ysClr val="windowText" lastClr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ru-RU"/>
        </a:p>
      </cdr:txBody>
    </cdr:sp>
  </cdr:relSizeAnchor>
  <cdr:relSizeAnchor xmlns:cdr="http://schemas.openxmlformats.org/drawingml/2006/chartDrawing">
    <cdr:from>
      <cdr:x>0.24273</cdr:x>
      <cdr:y>0.10832</cdr:y>
    </cdr:from>
    <cdr:to>
      <cdr:x>0.3426</cdr:x>
      <cdr:y>0.42553</cdr:y>
    </cdr:to>
    <cdr:sp macro="" textlink="">
      <cdr:nvSpPr>
        <cdr:cNvPr id="9" name="Прямая со стрелкой 8"/>
        <cdr:cNvSpPr/>
      </cdr:nvSpPr>
      <cdr:spPr>
        <a:xfrm xmlns:a="http://schemas.openxmlformats.org/drawingml/2006/main" rot="5400000">
          <a:off x="2257778" y="658519"/>
          <a:ext cx="928982" cy="192851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ru-RU"/>
        </a:p>
      </cdr:txBody>
    </cdr:sp>
  </cdr:relSizeAnchor>
  <cdr:relSizeAnchor xmlns:cdr="http://schemas.openxmlformats.org/drawingml/2006/chartDrawing">
    <cdr:from>
      <cdr:x>0.35145</cdr:x>
      <cdr:y>0.11799</cdr:y>
    </cdr:from>
    <cdr:to>
      <cdr:x>0.46144</cdr:x>
      <cdr:y>0.46035</cdr:y>
    </cdr:to>
    <cdr:sp macro="" textlink="">
      <cdr:nvSpPr>
        <cdr:cNvPr id="11" name="Прямая со стрелкой 10"/>
        <cdr:cNvSpPr/>
      </cdr:nvSpPr>
      <cdr:spPr>
        <a:xfrm xmlns:a="http://schemas.openxmlformats.org/drawingml/2006/main" rot="16200000" flipH="1">
          <a:off x="3269074" y="717314"/>
          <a:ext cx="1023057" cy="208139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ru-RU"/>
        </a:p>
      </cdr:txBody>
    </cdr:sp>
  </cdr:relSizeAnchor>
  <cdr:relSizeAnchor xmlns:cdr="http://schemas.openxmlformats.org/drawingml/2006/chartDrawing">
    <cdr:from>
      <cdr:x>0.26802</cdr:x>
      <cdr:y>0.03482</cdr:y>
    </cdr:from>
    <cdr:to>
      <cdr:x>0.50569</cdr:x>
      <cdr:y>0.11219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2492963" y="211667"/>
          <a:ext cx="2210741" cy="4703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ru-RU" sz="1100"/>
            <a:t>темы,</a:t>
          </a:r>
          <a:r>
            <a:rPr lang="ru-RU" sz="1100" baseline="0"/>
            <a:t> изученные на дистанционном обучении</a:t>
          </a:r>
        </a:p>
        <a:p xmlns:a="http://schemas.openxmlformats.org/drawingml/2006/main">
          <a:endParaRPr lang="ru-RU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%20otcheta%20matematika%206%20klas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orma%20otcheta%20matematika%206%20klas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Классы"/>
      <sheetName val="Протокол"/>
      <sheetName val="Перечень учебников"/>
      <sheetName val="Otchet"/>
      <sheetName val="слу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G3">
            <v>0</v>
          </cell>
          <cell r="H3">
            <v>0</v>
          </cell>
          <cell r="K3">
            <v>0</v>
          </cell>
          <cell r="L3">
            <v>0</v>
          </cell>
          <cell r="Q3">
            <v>0</v>
          </cell>
          <cell r="R3">
            <v>0</v>
          </cell>
        </row>
        <row r="4">
          <cell r="G4">
            <v>1</v>
          </cell>
          <cell r="H4">
            <v>1</v>
          </cell>
          <cell r="K4">
            <v>1</v>
          </cell>
          <cell r="L4">
            <v>1</v>
          </cell>
          <cell r="Q4">
            <v>1</v>
          </cell>
          <cell r="R4">
            <v>1</v>
          </cell>
        </row>
        <row r="5">
          <cell r="G5" t="str">
            <v>не пройд.</v>
          </cell>
          <cell r="H5">
            <v>2</v>
          </cell>
          <cell r="K5">
            <v>2</v>
          </cell>
          <cell r="L5">
            <v>2</v>
          </cell>
          <cell r="Q5">
            <v>2</v>
          </cell>
          <cell r="R5">
            <v>2</v>
          </cell>
        </row>
        <row r="6">
          <cell r="G6" t="str">
            <v>X</v>
          </cell>
          <cell r="H6" t="str">
            <v>не пройд.</v>
          </cell>
          <cell r="K6">
            <v>3</v>
          </cell>
          <cell r="L6">
            <v>3</v>
          </cell>
          <cell r="Q6">
            <v>3</v>
          </cell>
          <cell r="R6">
            <v>3</v>
          </cell>
        </row>
        <row r="7">
          <cell r="H7" t="str">
            <v>X</v>
          </cell>
          <cell r="K7" t="str">
            <v>не пройд.</v>
          </cell>
          <cell r="L7">
            <v>4</v>
          </cell>
          <cell r="Q7">
            <v>4</v>
          </cell>
          <cell r="R7">
            <v>4</v>
          </cell>
        </row>
        <row r="8">
          <cell r="K8" t="str">
            <v>X</v>
          </cell>
          <cell r="L8" t="str">
            <v>не пройд.</v>
          </cell>
          <cell r="Q8">
            <v>5</v>
          </cell>
          <cell r="R8">
            <v>5</v>
          </cell>
        </row>
        <row r="9">
          <cell r="L9" t="str">
            <v>X</v>
          </cell>
          <cell r="Q9" t="str">
            <v>не пройд.</v>
          </cell>
          <cell r="R9">
            <v>6</v>
          </cell>
        </row>
        <row r="10">
          <cell r="Q10" t="str">
            <v>X</v>
          </cell>
          <cell r="R10" t="str">
            <v>не пройд.</v>
          </cell>
        </row>
        <row r="11">
          <cell r="R11" t="str">
            <v>X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Классы"/>
      <sheetName val="Протокол"/>
      <sheetName val="Перечень учебников"/>
      <sheetName val="Otchet"/>
      <sheetName val="служ"/>
    </sheetNames>
    <sheetDataSet>
      <sheetData sheetId="0"/>
      <sheetData sheetId="1"/>
      <sheetData sheetId="2"/>
      <sheetData sheetId="3"/>
      <sheetData sheetId="4"/>
      <sheetData sheetId="5">
        <row r="3">
          <cell r="L3">
            <v>0</v>
          </cell>
          <cell r="Q3">
            <v>0</v>
          </cell>
          <cell r="R3">
            <v>0</v>
          </cell>
        </row>
        <row r="4">
          <cell r="L4">
            <v>1</v>
          </cell>
          <cell r="Q4">
            <v>1</v>
          </cell>
          <cell r="R4">
            <v>1</v>
          </cell>
        </row>
        <row r="5">
          <cell r="L5">
            <v>2</v>
          </cell>
          <cell r="Q5">
            <v>2</v>
          </cell>
          <cell r="R5">
            <v>2</v>
          </cell>
        </row>
        <row r="6">
          <cell r="L6">
            <v>3</v>
          </cell>
          <cell r="Q6">
            <v>3</v>
          </cell>
          <cell r="R6">
            <v>3</v>
          </cell>
        </row>
        <row r="7">
          <cell r="L7">
            <v>4</v>
          </cell>
          <cell r="Q7">
            <v>4</v>
          </cell>
          <cell r="R7">
            <v>4</v>
          </cell>
        </row>
        <row r="8">
          <cell r="L8" t="str">
            <v>не пройд.</v>
          </cell>
          <cell r="Q8">
            <v>5</v>
          </cell>
          <cell r="R8">
            <v>5</v>
          </cell>
        </row>
        <row r="9">
          <cell r="L9" t="str">
            <v>X</v>
          </cell>
          <cell r="Q9" t="str">
            <v>не пройд.</v>
          </cell>
          <cell r="R9">
            <v>6</v>
          </cell>
        </row>
        <row r="10">
          <cell r="Q10" t="str">
            <v>X</v>
          </cell>
          <cell r="R10" t="str">
            <v>не пройд.</v>
          </cell>
        </row>
        <row r="11">
          <cell r="R11" t="str">
            <v>X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5"/>
  <sheetViews>
    <sheetView topLeftCell="B1" workbookViewId="0">
      <pane ySplit="2" topLeftCell="A4" activePane="bottomLeft" state="frozen"/>
      <selection activeCell="B1" sqref="B1"/>
      <selection pane="bottomLeft" activeCell="C65" activeCellId="1" sqref="C2:R2 C65:R65"/>
    </sheetView>
  </sheetViews>
  <sheetFormatPr defaultRowHeight="15"/>
  <cols>
    <col min="1" max="1" width="5" customWidth="1"/>
    <col min="2" max="2" width="39.28515625" customWidth="1"/>
    <col min="3" max="12" width="6.7109375" customWidth="1"/>
    <col min="13" max="13" width="9" customWidth="1"/>
    <col min="14" max="18" width="6.7109375" customWidth="1"/>
    <col min="19" max="19" width="4.42578125" customWidth="1"/>
    <col min="20" max="20" width="5.140625" customWidth="1"/>
    <col min="21" max="21" width="5" customWidth="1"/>
  </cols>
  <sheetData>
    <row r="1" spans="1:21">
      <c r="B1" t="s">
        <v>70</v>
      </c>
    </row>
    <row r="2" spans="1:21" ht="139.5">
      <c r="B2" s="4"/>
      <c r="C2" s="5" t="s">
        <v>56</v>
      </c>
      <c r="D2" s="5" t="s">
        <v>57</v>
      </c>
      <c r="E2" s="5" t="s">
        <v>58</v>
      </c>
      <c r="F2" s="5" t="s">
        <v>59</v>
      </c>
      <c r="G2" s="5" t="s">
        <v>60</v>
      </c>
      <c r="H2" s="5" t="s">
        <v>61</v>
      </c>
      <c r="I2" s="5" t="s">
        <v>62</v>
      </c>
      <c r="J2" s="5" t="s">
        <v>63</v>
      </c>
      <c r="K2" s="5" t="s">
        <v>64</v>
      </c>
      <c r="L2" s="5" t="s">
        <v>65</v>
      </c>
      <c r="M2" s="5" t="s">
        <v>66</v>
      </c>
      <c r="N2" s="5" t="s">
        <v>66</v>
      </c>
      <c r="O2" s="5" t="s">
        <v>67</v>
      </c>
      <c r="P2" s="5" t="s">
        <v>67</v>
      </c>
      <c r="Q2" s="5" t="s">
        <v>68</v>
      </c>
      <c r="R2" s="5" t="s">
        <v>69</v>
      </c>
      <c r="S2" s="5" t="s">
        <v>71</v>
      </c>
      <c r="T2" s="5" t="s">
        <v>72</v>
      </c>
      <c r="U2" s="5" t="s">
        <v>73</v>
      </c>
    </row>
    <row r="3" spans="1:21" ht="15.75" thickBot="1">
      <c r="B3" s="4"/>
      <c r="C3" s="4">
        <v>1</v>
      </c>
      <c r="D3" s="4">
        <v>1</v>
      </c>
      <c r="E3" s="4">
        <v>1</v>
      </c>
      <c r="F3" s="4">
        <v>1</v>
      </c>
      <c r="G3" s="4">
        <v>1</v>
      </c>
      <c r="H3" s="4">
        <v>2</v>
      </c>
      <c r="I3" s="4">
        <v>1</v>
      </c>
      <c r="J3" s="4">
        <v>1</v>
      </c>
      <c r="K3" s="4">
        <v>2</v>
      </c>
      <c r="L3" s="4">
        <v>2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2</v>
      </c>
      <c r="S3" s="4"/>
      <c r="T3" s="4"/>
      <c r="U3" s="4"/>
    </row>
    <row r="4" spans="1:21" ht="16.5" thickBot="1">
      <c r="A4" s="2">
        <v>1</v>
      </c>
      <c r="B4" s="6" t="s">
        <v>0</v>
      </c>
      <c r="C4" s="1">
        <v>0</v>
      </c>
      <c r="D4" s="1">
        <v>0</v>
      </c>
      <c r="E4" s="1">
        <v>0</v>
      </c>
      <c r="F4" s="1">
        <v>0</v>
      </c>
      <c r="G4" s="1">
        <v>1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1</v>
      </c>
      <c r="N4" s="1">
        <v>1</v>
      </c>
      <c r="O4" s="1">
        <v>0</v>
      </c>
      <c r="P4" s="1">
        <v>0</v>
      </c>
      <c r="Q4" s="1" t="s">
        <v>18</v>
      </c>
      <c r="R4" s="1">
        <v>0</v>
      </c>
      <c r="S4" s="7">
        <f>SUM(C4:R4)</f>
        <v>3</v>
      </c>
      <c r="T4" s="10">
        <f>S4/20</f>
        <v>0.15</v>
      </c>
      <c r="U4" s="4">
        <v>2</v>
      </c>
    </row>
    <row r="5" spans="1:21" ht="16.5" thickBot="1">
      <c r="A5" s="2">
        <v>2</v>
      </c>
      <c r="B5" s="6" t="s">
        <v>1</v>
      </c>
      <c r="C5" s="1">
        <v>1</v>
      </c>
      <c r="D5" s="1">
        <v>0</v>
      </c>
      <c r="E5" s="1">
        <v>1</v>
      </c>
      <c r="F5" s="1">
        <v>0</v>
      </c>
      <c r="G5" s="1">
        <v>1</v>
      </c>
      <c r="H5" s="1">
        <v>0</v>
      </c>
      <c r="I5" s="1">
        <v>1</v>
      </c>
      <c r="J5" s="1">
        <v>0</v>
      </c>
      <c r="K5" s="1">
        <v>2</v>
      </c>
      <c r="L5" s="1">
        <v>2</v>
      </c>
      <c r="M5" s="1">
        <v>1</v>
      </c>
      <c r="N5" s="1">
        <v>1</v>
      </c>
      <c r="O5" s="1">
        <v>0</v>
      </c>
      <c r="P5" s="1">
        <v>1</v>
      </c>
      <c r="Q5" s="1">
        <v>0</v>
      </c>
      <c r="R5" s="1">
        <v>0</v>
      </c>
      <c r="S5" s="7">
        <f t="shared" ref="S5:S61" si="0">SUM(C5:R5)</f>
        <v>11</v>
      </c>
      <c r="T5" s="10">
        <f t="shared" ref="T5:T61" si="1">S5/20</f>
        <v>0.55000000000000004</v>
      </c>
      <c r="U5" s="4">
        <v>4</v>
      </c>
    </row>
    <row r="6" spans="1:21" ht="16.5" thickBot="1">
      <c r="A6" s="2">
        <v>3</v>
      </c>
      <c r="B6" s="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7">
        <f t="shared" si="0"/>
        <v>0</v>
      </c>
      <c r="T6" s="10">
        <f t="shared" si="1"/>
        <v>0</v>
      </c>
      <c r="U6" s="4"/>
    </row>
    <row r="7" spans="1:21" ht="16.5" thickBot="1">
      <c r="A7" s="2">
        <v>4</v>
      </c>
      <c r="B7" s="6" t="s">
        <v>3</v>
      </c>
      <c r="C7" s="1">
        <v>0</v>
      </c>
      <c r="D7" s="1">
        <v>0</v>
      </c>
      <c r="E7" s="1">
        <v>1</v>
      </c>
      <c r="F7" s="1">
        <v>0</v>
      </c>
      <c r="G7" s="1">
        <v>0</v>
      </c>
      <c r="H7" s="1">
        <v>2</v>
      </c>
      <c r="I7" s="1">
        <v>0</v>
      </c>
      <c r="J7" s="1">
        <v>0</v>
      </c>
      <c r="K7" s="1">
        <v>0</v>
      </c>
      <c r="L7" s="1">
        <v>2</v>
      </c>
      <c r="M7" s="1">
        <v>1</v>
      </c>
      <c r="N7" s="1">
        <v>1</v>
      </c>
      <c r="O7" s="1">
        <v>1</v>
      </c>
      <c r="P7" s="1">
        <v>1</v>
      </c>
      <c r="Q7" s="1">
        <v>0</v>
      </c>
      <c r="R7" s="1" t="s">
        <v>18</v>
      </c>
      <c r="S7" s="7">
        <f t="shared" si="0"/>
        <v>9</v>
      </c>
      <c r="T7" s="10">
        <f t="shared" si="1"/>
        <v>0.45</v>
      </c>
      <c r="U7" s="4">
        <v>3</v>
      </c>
    </row>
    <row r="8" spans="1:21" ht="16.5" thickBot="1">
      <c r="A8" s="2">
        <v>5</v>
      </c>
      <c r="B8" s="6" t="s">
        <v>4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7">
        <f t="shared" si="0"/>
        <v>0</v>
      </c>
      <c r="T8" s="10">
        <f t="shared" si="1"/>
        <v>0</v>
      </c>
      <c r="U8" s="4"/>
    </row>
    <row r="9" spans="1:21" ht="16.5" thickBot="1">
      <c r="A9" s="2">
        <v>6</v>
      </c>
      <c r="B9" s="6" t="s">
        <v>5</v>
      </c>
      <c r="C9" s="1">
        <v>0</v>
      </c>
      <c r="D9" s="1">
        <v>0</v>
      </c>
      <c r="E9" s="1">
        <v>0</v>
      </c>
      <c r="F9" s="1">
        <v>0</v>
      </c>
      <c r="G9" s="1">
        <v>1</v>
      </c>
      <c r="H9" s="1">
        <v>1</v>
      </c>
      <c r="I9" s="1">
        <v>0</v>
      </c>
      <c r="J9" s="1">
        <v>0</v>
      </c>
      <c r="K9" s="1">
        <v>1</v>
      </c>
      <c r="L9" s="1">
        <v>0</v>
      </c>
      <c r="M9" s="1">
        <v>1</v>
      </c>
      <c r="N9" s="1">
        <v>0</v>
      </c>
      <c r="O9" s="1">
        <v>0</v>
      </c>
      <c r="P9" s="1">
        <v>1</v>
      </c>
      <c r="Q9" s="1">
        <v>0</v>
      </c>
      <c r="R9" s="1">
        <v>0</v>
      </c>
      <c r="S9" s="7">
        <f t="shared" si="0"/>
        <v>5</v>
      </c>
      <c r="T9" s="10">
        <f t="shared" si="1"/>
        <v>0.25</v>
      </c>
      <c r="U9" s="4">
        <v>2</v>
      </c>
    </row>
    <row r="10" spans="1:21" ht="16.5" thickBot="1">
      <c r="A10" s="2">
        <v>7</v>
      </c>
      <c r="B10" s="6" t="s">
        <v>6</v>
      </c>
      <c r="C10" s="1">
        <v>1</v>
      </c>
      <c r="D10" s="1">
        <v>0</v>
      </c>
      <c r="E10" s="1">
        <v>1</v>
      </c>
      <c r="F10" s="1">
        <v>0</v>
      </c>
      <c r="G10" s="1">
        <v>1</v>
      </c>
      <c r="H10" s="1">
        <v>0</v>
      </c>
      <c r="I10" s="1">
        <v>0</v>
      </c>
      <c r="J10" s="1">
        <v>0</v>
      </c>
      <c r="K10" s="1">
        <v>1</v>
      </c>
      <c r="L10" s="1">
        <v>0</v>
      </c>
      <c r="M10" s="1">
        <v>1</v>
      </c>
      <c r="N10" s="1">
        <v>1</v>
      </c>
      <c r="O10" s="1">
        <v>0</v>
      </c>
      <c r="P10" s="1">
        <v>0</v>
      </c>
      <c r="Q10" s="1">
        <v>0</v>
      </c>
      <c r="R10" s="1">
        <v>0</v>
      </c>
      <c r="S10" s="7">
        <f t="shared" si="0"/>
        <v>6</v>
      </c>
      <c r="T10" s="10">
        <f t="shared" si="1"/>
        <v>0.3</v>
      </c>
      <c r="U10" s="4">
        <v>2</v>
      </c>
    </row>
    <row r="11" spans="1:21" ht="16.5" thickBot="1">
      <c r="A11" s="2">
        <v>8</v>
      </c>
      <c r="B11" s="6" t="s">
        <v>7</v>
      </c>
      <c r="C11" s="1">
        <v>0</v>
      </c>
      <c r="D11" s="1">
        <v>0</v>
      </c>
      <c r="E11" s="1">
        <v>1</v>
      </c>
      <c r="F11" s="1">
        <v>0</v>
      </c>
      <c r="G11" s="1">
        <v>1</v>
      </c>
      <c r="H11" s="1">
        <v>0</v>
      </c>
      <c r="I11" s="1">
        <v>0</v>
      </c>
      <c r="J11" s="1">
        <v>0</v>
      </c>
      <c r="K11" s="1">
        <v>0</v>
      </c>
      <c r="L11" s="1">
        <v>2</v>
      </c>
      <c r="M11" s="1">
        <v>1</v>
      </c>
      <c r="N11" s="1">
        <v>1</v>
      </c>
      <c r="O11" s="1">
        <v>1</v>
      </c>
      <c r="P11" s="1">
        <v>1</v>
      </c>
      <c r="Q11" s="1">
        <v>0</v>
      </c>
      <c r="R11" s="1">
        <v>0</v>
      </c>
      <c r="S11" s="7">
        <f t="shared" si="0"/>
        <v>8</v>
      </c>
      <c r="T11" s="10">
        <f t="shared" si="1"/>
        <v>0.4</v>
      </c>
      <c r="U11" s="4">
        <v>3</v>
      </c>
    </row>
    <row r="12" spans="1:21" ht="16.5" thickBot="1">
      <c r="A12" s="2">
        <v>9</v>
      </c>
      <c r="B12" s="6" t="s">
        <v>8</v>
      </c>
      <c r="C12" s="1">
        <v>0</v>
      </c>
      <c r="D12" s="1">
        <v>0</v>
      </c>
      <c r="E12" s="1">
        <v>1</v>
      </c>
      <c r="F12" s="1" t="s">
        <v>18</v>
      </c>
      <c r="G12" s="1">
        <v>1</v>
      </c>
      <c r="H12" s="1">
        <v>0</v>
      </c>
      <c r="I12" s="1" t="s">
        <v>18</v>
      </c>
      <c r="J12" s="1" t="s">
        <v>18</v>
      </c>
      <c r="K12" s="1">
        <v>2</v>
      </c>
      <c r="L12" s="1" t="s">
        <v>18</v>
      </c>
      <c r="M12" s="1">
        <v>1</v>
      </c>
      <c r="N12" s="1">
        <v>1</v>
      </c>
      <c r="O12" s="1">
        <v>1</v>
      </c>
      <c r="P12" s="1">
        <v>1</v>
      </c>
      <c r="Q12" s="1" t="s">
        <v>18</v>
      </c>
      <c r="R12" s="1" t="s">
        <v>18</v>
      </c>
      <c r="S12" s="7">
        <f t="shared" si="0"/>
        <v>8</v>
      </c>
      <c r="T12" s="10">
        <f t="shared" si="1"/>
        <v>0.4</v>
      </c>
      <c r="U12" s="4">
        <v>3</v>
      </c>
    </row>
    <row r="13" spans="1:21" ht="16.5" thickBot="1">
      <c r="A13" s="2">
        <v>10</v>
      </c>
      <c r="B13" s="6" t="s">
        <v>9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7">
        <f t="shared" si="0"/>
        <v>0</v>
      </c>
      <c r="T13" s="10">
        <f t="shared" si="1"/>
        <v>0</v>
      </c>
      <c r="U13" s="4"/>
    </row>
    <row r="14" spans="1:21" ht="16.5" thickBot="1">
      <c r="A14" s="2">
        <v>11</v>
      </c>
      <c r="B14" s="6" t="s">
        <v>10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1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7">
        <f t="shared" si="0"/>
        <v>1</v>
      </c>
      <c r="T14" s="10">
        <f t="shared" si="1"/>
        <v>0.05</v>
      </c>
      <c r="U14" s="4">
        <v>2</v>
      </c>
    </row>
    <row r="15" spans="1:21" ht="16.5" thickBot="1">
      <c r="A15" s="2">
        <v>12</v>
      </c>
      <c r="B15" s="6" t="s">
        <v>11</v>
      </c>
      <c r="C15" s="1">
        <v>0</v>
      </c>
      <c r="D15" s="1">
        <v>0</v>
      </c>
      <c r="E15" s="1">
        <v>0</v>
      </c>
      <c r="F15" s="1">
        <v>0</v>
      </c>
      <c r="G15" s="1">
        <v>1</v>
      </c>
      <c r="H15" s="1">
        <v>0</v>
      </c>
      <c r="I15" s="1">
        <v>1</v>
      </c>
      <c r="J15" s="1">
        <v>0</v>
      </c>
      <c r="K15" s="1">
        <v>0</v>
      </c>
      <c r="L15" s="1">
        <v>0</v>
      </c>
      <c r="M15" s="1">
        <v>1</v>
      </c>
      <c r="N15" s="1">
        <v>1</v>
      </c>
      <c r="O15" s="1">
        <v>1</v>
      </c>
      <c r="P15" s="1">
        <v>0</v>
      </c>
      <c r="Q15" s="1">
        <v>0</v>
      </c>
      <c r="R15" s="1">
        <v>0</v>
      </c>
      <c r="S15" s="7">
        <f t="shared" si="0"/>
        <v>5</v>
      </c>
      <c r="T15" s="10">
        <f t="shared" si="1"/>
        <v>0.25</v>
      </c>
      <c r="U15" s="4">
        <v>2</v>
      </c>
    </row>
    <row r="16" spans="1:21" ht="16.5" thickBot="1">
      <c r="A16" s="2">
        <v>13</v>
      </c>
      <c r="B16" s="6" t="s">
        <v>12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">
        <v>2</v>
      </c>
      <c r="I16" s="1">
        <v>1</v>
      </c>
      <c r="J16" s="1">
        <v>1</v>
      </c>
      <c r="K16" s="1">
        <v>2</v>
      </c>
      <c r="L16" s="1">
        <v>2</v>
      </c>
      <c r="M16" s="1">
        <v>1</v>
      </c>
      <c r="N16" s="1">
        <v>1</v>
      </c>
      <c r="O16" s="1">
        <v>1</v>
      </c>
      <c r="P16" s="1">
        <v>1</v>
      </c>
      <c r="Q16" s="1">
        <v>0</v>
      </c>
      <c r="R16" s="1">
        <v>0</v>
      </c>
      <c r="S16" s="7">
        <f t="shared" si="0"/>
        <v>17</v>
      </c>
      <c r="T16" s="10">
        <f t="shared" si="1"/>
        <v>0.85</v>
      </c>
      <c r="U16" s="4">
        <v>5</v>
      </c>
    </row>
    <row r="17" spans="1:21" ht="16.5" thickBot="1">
      <c r="A17" s="2">
        <v>14</v>
      </c>
      <c r="B17" s="6" t="s">
        <v>13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1</v>
      </c>
      <c r="J17" s="1">
        <v>0</v>
      </c>
      <c r="K17" s="1">
        <v>0</v>
      </c>
      <c r="L17" s="1">
        <v>2</v>
      </c>
      <c r="M17" s="1">
        <v>1</v>
      </c>
      <c r="N17" s="1">
        <v>1</v>
      </c>
      <c r="O17" s="1">
        <v>0</v>
      </c>
      <c r="P17" s="1">
        <v>0</v>
      </c>
      <c r="Q17" s="1">
        <v>0</v>
      </c>
      <c r="R17" s="1">
        <v>0</v>
      </c>
      <c r="S17" s="7">
        <f t="shared" si="0"/>
        <v>5</v>
      </c>
      <c r="T17" s="10">
        <f t="shared" si="1"/>
        <v>0.25</v>
      </c>
      <c r="U17" s="4">
        <v>2</v>
      </c>
    </row>
    <row r="18" spans="1:21" ht="16.5" thickBot="1">
      <c r="A18" s="2">
        <v>15</v>
      </c>
      <c r="B18" s="6" t="s">
        <v>14</v>
      </c>
      <c r="C18" s="1">
        <v>1</v>
      </c>
      <c r="D18" s="1">
        <v>0</v>
      </c>
      <c r="E18" s="1">
        <v>1</v>
      </c>
      <c r="F18" s="1">
        <v>0</v>
      </c>
      <c r="G18" s="1">
        <v>0</v>
      </c>
      <c r="H18" s="1">
        <v>2</v>
      </c>
      <c r="I18" s="1">
        <v>1</v>
      </c>
      <c r="J18" s="1">
        <v>0</v>
      </c>
      <c r="K18" s="1">
        <v>2</v>
      </c>
      <c r="L18" s="1">
        <v>2</v>
      </c>
      <c r="M18" s="1">
        <v>1</v>
      </c>
      <c r="N18" s="1">
        <v>1</v>
      </c>
      <c r="O18" s="1">
        <v>1</v>
      </c>
      <c r="P18" s="1">
        <v>1</v>
      </c>
      <c r="Q18" s="1">
        <v>0</v>
      </c>
      <c r="R18" s="1" t="s">
        <v>18</v>
      </c>
      <c r="S18" s="7">
        <f t="shared" si="0"/>
        <v>13</v>
      </c>
      <c r="T18" s="10">
        <f t="shared" si="1"/>
        <v>0.65</v>
      </c>
      <c r="U18" s="4">
        <v>4</v>
      </c>
    </row>
    <row r="19" spans="1:21" ht="16.5" thickBot="1">
      <c r="A19" s="2">
        <v>16</v>
      </c>
      <c r="B19" s="6" t="s">
        <v>15</v>
      </c>
      <c r="C19" s="1">
        <v>1</v>
      </c>
      <c r="D19" s="1">
        <v>0</v>
      </c>
      <c r="E19" s="1">
        <v>0</v>
      </c>
      <c r="F19" s="1">
        <v>0</v>
      </c>
      <c r="G19" s="1">
        <v>1</v>
      </c>
      <c r="H19" s="1" t="s">
        <v>18</v>
      </c>
      <c r="I19" s="1">
        <v>0</v>
      </c>
      <c r="J19" s="1" t="s">
        <v>18</v>
      </c>
      <c r="K19" s="1">
        <v>0</v>
      </c>
      <c r="L19" s="1">
        <v>0</v>
      </c>
      <c r="M19" s="1">
        <v>1</v>
      </c>
      <c r="N19" s="1">
        <v>1</v>
      </c>
      <c r="O19" s="1">
        <v>0</v>
      </c>
      <c r="P19" s="1">
        <v>1</v>
      </c>
      <c r="Q19" s="1">
        <v>0</v>
      </c>
      <c r="R19" s="1" t="s">
        <v>18</v>
      </c>
      <c r="S19" s="7">
        <f t="shared" si="0"/>
        <v>5</v>
      </c>
      <c r="T19" s="10">
        <f t="shared" si="1"/>
        <v>0.25</v>
      </c>
      <c r="U19" s="4">
        <v>2</v>
      </c>
    </row>
    <row r="20" spans="1:21" ht="16.5" thickBot="1">
      <c r="A20" s="2">
        <v>17</v>
      </c>
      <c r="B20" s="6" t="s">
        <v>16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 t="s">
        <v>18</v>
      </c>
      <c r="J20" s="1">
        <v>0</v>
      </c>
      <c r="K20" s="1">
        <v>0</v>
      </c>
      <c r="L20" s="1">
        <v>0</v>
      </c>
      <c r="M20" s="1">
        <v>1</v>
      </c>
      <c r="N20" s="1">
        <v>0</v>
      </c>
      <c r="O20" s="1">
        <v>0</v>
      </c>
      <c r="P20" s="1">
        <v>0</v>
      </c>
      <c r="Q20" s="1" t="s">
        <v>18</v>
      </c>
      <c r="R20" s="1" t="s">
        <v>18</v>
      </c>
      <c r="S20" s="7">
        <f t="shared" si="0"/>
        <v>1</v>
      </c>
      <c r="T20" s="10">
        <f t="shared" si="1"/>
        <v>0.05</v>
      </c>
      <c r="U20" s="4">
        <v>2</v>
      </c>
    </row>
    <row r="21" spans="1:21" ht="16.5" thickBot="1">
      <c r="A21" s="2">
        <v>18</v>
      </c>
      <c r="B21" s="6" t="s">
        <v>17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 t="s">
        <v>18</v>
      </c>
      <c r="I21" s="1">
        <v>0</v>
      </c>
      <c r="J21" s="1">
        <v>0</v>
      </c>
      <c r="K21" s="1">
        <v>0</v>
      </c>
      <c r="L21" s="1">
        <v>0</v>
      </c>
      <c r="M21" s="1" t="s">
        <v>18</v>
      </c>
      <c r="N21" s="1" t="s">
        <v>18</v>
      </c>
      <c r="O21" s="1">
        <v>1</v>
      </c>
      <c r="P21" s="1">
        <v>0</v>
      </c>
      <c r="Q21" s="1" t="s">
        <v>18</v>
      </c>
      <c r="R21" s="1" t="s">
        <v>18</v>
      </c>
      <c r="S21" s="7">
        <f t="shared" si="0"/>
        <v>1</v>
      </c>
      <c r="T21" s="10">
        <f t="shared" si="1"/>
        <v>0.05</v>
      </c>
      <c r="U21" s="4">
        <v>2</v>
      </c>
    </row>
    <row r="22" spans="1:21" ht="16.5" thickBot="1">
      <c r="A22" s="2"/>
      <c r="B22" s="6" t="s">
        <v>76</v>
      </c>
      <c r="C22" s="1">
        <f>SUM(C4:C21)</f>
        <v>5</v>
      </c>
      <c r="D22" s="1">
        <f t="shared" ref="D22:R22" si="2">SUM(D4:D21)</f>
        <v>1</v>
      </c>
      <c r="E22" s="1">
        <f t="shared" si="2"/>
        <v>7</v>
      </c>
      <c r="F22" s="1">
        <f t="shared" si="2"/>
        <v>1</v>
      </c>
      <c r="G22" s="1">
        <f t="shared" si="2"/>
        <v>9</v>
      </c>
      <c r="H22" s="1">
        <f>SUM(H4:H21)/2</f>
        <v>3.5</v>
      </c>
      <c r="I22" s="1">
        <f t="shared" si="2"/>
        <v>5</v>
      </c>
      <c r="J22" s="1">
        <f t="shared" si="2"/>
        <v>1</v>
      </c>
      <c r="K22" s="1">
        <f t="shared" si="2"/>
        <v>10</v>
      </c>
      <c r="L22" s="1">
        <f>SUM(L4:L21)/2</f>
        <v>6</v>
      </c>
      <c r="M22" s="1">
        <f t="shared" si="2"/>
        <v>14</v>
      </c>
      <c r="N22" s="1">
        <f t="shared" si="2"/>
        <v>11</v>
      </c>
      <c r="O22" s="1">
        <f t="shared" si="2"/>
        <v>7</v>
      </c>
      <c r="P22" s="1">
        <f t="shared" si="2"/>
        <v>8</v>
      </c>
      <c r="Q22" s="1">
        <f t="shared" si="2"/>
        <v>0</v>
      </c>
      <c r="R22" s="1">
        <f>SUM(R4:R21)/2</f>
        <v>0</v>
      </c>
      <c r="S22" s="7"/>
      <c r="T22" s="10"/>
      <c r="U22" s="4"/>
    </row>
    <row r="23" spans="1:21" ht="16.5" thickBot="1">
      <c r="A23" s="2"/>
      <c r="B23" s="6" t="s">
        <v>77</v>
      </c>
      <c r="C23" s="18">
        <f>C22/15</f>
        <v>0.33333333333333331</v>
      </c>
      <c r="D23" s="18">
        <f t="shared" ref="D23:R23" si="3">D22/15</f>
        <v>6.6666666666666666E-2</v>
      </c>
      <c r="E23" s="18">
        <f t="shared" si="3"/>
        <v>0.46666666666666667</v>
      </c>
      <c r="F23" s="18">
        <f t="shared" si="3"/>
        <v>6.6666666666666666E-2</v>
      </c>
      <c r="G23" s="18">
        <f t="shared" si="3"/>
        <v>0.6</v>
      </c>
      <c r="H23" s="18">
        <f t="shared" si="3"/>
        <v>0.23333333333333334</v>
      </c>
      <c r="I23" s="18">
        <f t="shared" si="3"/>
        <v>0.33333333333333331</v>
      </c>
      <c r="J23" s="18">
        <f t="shared" si="3"/>
        <v>6.6666666666666666E-2</v>
      </c>
      <c r="K23" s="18">
        <f>K22/15/2</f>
        <v>0.33333333333333331</v>
      </c>
      <c r="L23" s="18">
        <f t="shared" si="3"/>
        <v>0.4</v>
      </c>
      <c r="M23" s="18">
        <f t="shared" si="3"/>
        <v>0.93333333333333335</v>
      </c>
      <c r="N23" s="18">
        <f t="shared" si="3"/>
        <v>0.73333333333333328</v>
      </c>
      <c r="O23" s="18">
        <f t="shared" si="3"/>
        <v>0.46666666666666667</v>
      </c>
      <c r="P23" s="18">
        <f t="shared" si="3"/>
        <v>0.53333333333333333</v>
      </c>
      <c r="Q23" s="18">
        <f t="shared" si="3"/>
        <v>0</v>
      </c>
      <c r="R23" s="18">
        <f t="shared" si="3"/>
        <v>0</v>
      </c>
      <c r="S23" s="7"/>
      <c r="T23" s="10"/>
      <c r="U23" s="4"/>
    </row>
    <row r="24" spans="1:21" ht="16.5" thickBot="1">
      <c r="A24" s="2">
        <v>1</v>
      </c>
      <c r="B24" s="8" t="s">
        <v>19</v>
      </c>
      <c r="C24" s="1">
        <v>1</v>
      </c>
      <c r="D24" s="1">
        <v>0</v>
      </c>
      <c r="E24" s="1">
        <v>1</v>
      </c>
      <c r="F24" s="1">
        <v>0</v>
      </c>
      <c r="G24" s="1">
        <v>1</v>
      </c>
      <c r="H24" s="1">
        <v>0</v>
      </c>
      <c r="I24" s="1">
        <v>1</v>
      </c>
      <c r="J24" s="1">
        <v>0</v>
      </c>
      <c r="K24" s="1">
        <v>0</v>
      </c>
      <c r="L24" s="1">
        <v>2</v>
      </c>
      <c r="M24" s="1">
        <v>1</v>
      </c>
      <c r="N24" s="1">
        <v>1</v>
      </c>
      <c r="O24" s="1">
        <v>1</v>
      </c>
      <c r="P24" s="1">
        <v>1</v>
      </c>
      <c r="Q24" s="1">
        <v>0</v>
      </c>
      <c r="R24" s="1">
        <v>0</v>
      </c>
      <c r="S24" s="7">
        <f t="shared" si="0"/>
        <v>10</v>
      </c>
      <c r="T24" s="10">
        <f t="shared" si="1"/>
        <v>0.5</v>
      </c>
      <c r="U24" s="4">
        <v>3</v>
      </c>
    </row>
    <row r="25" spans="1:21" ht="16.5" thickBot="1">
      <c r="A25" s="2">
        <v>2</v>
      </c>
      <c r="B25" s="8" t="s">
        <v>20</v>
      </c>
      <c r="C25" s="1" t="s">
        <v>18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 t="s">
        <v>18</v>
      </c>
      <c r="K25" s="1">
        <v>0</v>
      </c>
      <c r="L25" s="1">
        <v>1</v>
      </c>
      <c r="M25" s="1">
        <v>0</v>
      </c>
      <c r="N25" s="1">
        <v>0</v>
      </c>
      <c r="O25" s="1">
        <v>0</v>
      </c>
      <c r="P25" s="1">
        <v>0</v>
      </c>
      <c r="Q25" s="1" t="s">
        <v>18</v>
      </c>
      <c r="R25" s="1" t="s">
        <v>18</v>
      </c>
      <c r="S25" s="7">
        <f t="shared" si="0"/>
        <v>1</v>
      </c>
      <c r="T25" s="10">
        <f t="shared" si="1"/>
        <v>0.05</v>
      </c>
      <c r="U25" s="4">
        <v>2</v>
      </c>
    </row>
    <row r="26" spans="1:21" ht="16.5" thickBot="1">
      <c r="A26" s="2">
        <v>3</v>
      </c>
      <c r="B26" s="8" t="s">
        <v>21</v>
      </c>
      <c r="C26" s="1" t="s">
        <v>18</v>
      </c>
      <c r="D26" s="1">
        <v>0</v>
      </c>
      <c r="E26" s="1">
        <v>1</v>
      </c>
      <c r="F26" s="1" t="s">
        <v>18</v>
      </c>
      <c r="G26" s="1">
        <v>1</v>
      </c>
      <c r="H26" s="1">
        <v>0</v>
      </c>
      <c r="I26" s="1">
        <v>1</v>
      </c>
      <c r="J26" s="1">
        <v>0</v>
      </c>
      <c r="K26" s="1">
        <v>1</v>
      </c>
      <c r="L26" s="1">
        <v>2</v>
      </c>
      <c r="M26" s="1">
        <v>1</v>
      </c>
      <c r="N26" s="1">
        <v>1</v>
      </c>
      <c r="O26" s="1">
        <v>1</v>
      </c>
      <c r="P26" s="1">
        <v>1</v>
      </c>
      <c r="Q26" s="1">
        <v>0</v>
      </c>
      <c r="R26" s="1">
        <v>0</v>
      </c>
      <c r="S26" s="7">
        <f t="shared" si="0"/>
        <v>10</v>
      </c>
      <c r="T26" s="10">
        <f t="shared" si="1"/>
        <v>0.5</v>
      </c>
      <c r="U26" s="4">
        <v>3</v>
      </c>
    </row>
    <row r="27" spans="1:21" ht="16.5" thickBot="1">
      <c r="A27" s="2">
        <v>4</v>
      </c>
      <c r="B27" s="8" t="s">
        <v>22</v>
      </c>
      <c r="C27" s="1" t="s">
        <v>18</v>
      </c>
      <c r="D27" s="1">
        <v>0</v>
      </c>
      <c r="E27" s="1">
        <v>1</v>
      </c>
      <c r="F27" s="1" t="s">
        <v>18</v>
      </c>
      <c r="G27" s="1" t="s">
        <v>18</v>
      </c>
      <c r="H27" s="1">
        <v>0</v>
      </c>
      <c r="I27" s="1">
        <v>0</v>
      </c>
      <c r="J27" s="1">
        <v>0</v>
      </c>
      <c r="K27" s="1">
        <v>0</v>
      </c>
      <c r="L27" s="1">
        <v>1</v>
      </c>
      <c r="M27" s="1">
        <v>1</v>
      </c>
      <c r="N27" s="1">
        <v>1</v>
      </c>
      <c r="O27" s="1">
        <v>1</v>
      </c>
      <c r="P27" s="1">
        <v>0</v>
      </c>
      <c r="Q27" s="1">
        <v>0</v>
      </c>
      <c r="R27" s="1" t="s">
        <v>18</v>
      </c>
      <c r="S27" s="7">
        <f t="shared" si="0"/>
        <v>5</v>
      </c>
      <c r="T27" s="10">
        <f t="shared" si="1"/>
        <v>0.25</v>
      </c>
      <c r="U27" s="4">
        <v>2</v>
      </c>
    </row>
    <row r="28" spans="1:21" ht="16.5" thickBot="1">
      <c r="A28" s="2">
        <v>5</v>
      </c>
      <c r="B28" s="8" t="s">
        <v>23</v>
      </c>
      <c r="C28" s="1">
        <v>1</v>
      </c>
      <c r="D28" s="1">
        <v>1</v>
      </c>
      <c r="E28" s="1">
        <v>1</v>
      </c>
      <c r="F28" s="1">
        <v>1</v>
      </c>
      <c r="G28" s="1">
        <v>1</v>
      </c>
      <c r="H28" s="1">
        <v>2</v>
      </c>
      <c r="I28" s="1">
        <v>0</v>
      </c>
      <c r="J28" s="1">
        <v>1</v>
      </c>
      <c r="K28" s="1">
        <v>2</v>
      </c>
      <c r="L28" s="1">
        <v>2</v>
      </c>
      <c r="M28" s="1">
        <v>1</v>
      </c>
      <c r="N28" s="1">
        <v>1</v>
      </c>
      <c r="O28" s="1">
        <v>1</v>
      </c>
      <c r="P28" s="1">
        <v>1</v>
      </c>
      <c r="Q28" s="1">
        <v>0</v>
      </c>
      <c r="R28" s="1">
        <v>1</v>
      </c>
      <c r="S28" s="7">
        <f t="shared" si="0"/>
        <v>17</v>
      </c>
      <c r="T28" s="10">
        <f t="shared" si="1"/>
        <v>0.85</v>
      </c>
      <c r="U28" s="4">
        <v>5</v>
      </c>
    </row>
    <row r="29" spans="1:21" ht="16.5" thickBot="1">
      <c r="A29" s="2">
        <v>6</v>
      </c>
      <c r="B29" s="8" t="s">
        <v>24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7">
        <f t="shared" si="0"/>
        <v>0</v>
      </c>
      <c r="T29" s="10">
        <f t="shared" si="1"/>
        <v>0</v>
      </c>
      <c r="U29" s="4"/>
    </row>
    <row r="30" spans="1:21" ht="16.5" thickBot="1">
      <c r="A30" s="2">
        <v>7</v>
      </c>
      <c r="B30" s="8" t="s">
        <v>25</v>
      </c>
      <c r="C30" s="1">
        <v>0</v>
      </c>
      <c r="D30" s="1">
        <v>0</v>
      </c>
      <c r="E30" s="1">
        <v>0</v>
      </c>
      <c r="F30" s="1">
        <v>0</v>
      </c>
      <c r="G30" s="1">
        <v>1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1</v>
      </c>
      <c r="N30" s="1">
        <v>0</v>
      </c>
      <c r="O30" s="1">
        <v>0</v>
      </c>
      <c r="P30" s="1">
        <v>0</v>
      </c>
      <c r="Q30" s="1" t="s">
        <v>18</v>
      </c>
      <c r="R30" s="1" t="s">
        <v>18</v>
      </c>
      <c r="S30" s="7">
        <f t="shared" si="0"/>
        <v>2</v>
      </c>
      <c r="T30" s="10">
        <f t="shared" si="1"/>
        <v>0.1</v>
      </c>
      <c r="U30" s="4">
        <v>2</v>
      </c>
    </row>
    <row r="31" spans="1:21" ht="16.5" thickBot="1">
      <c r="A31" s="2">
        <v>8</v>
      </c>
      <c r="B31" s="8" t="s">
        <v>26</v>
      </c>
      <c r="C31" s="1">
        <v>1</v>
      </c>
      <c r="D31" s="1">
        <v>0</v>
      </c>
      <c r="E31" s="1">
        <v>1</v>
      </c>
      <c r="F31" s="1" t="s">
        <v>18</v>
      </c>
      <c r="G31" s="1">
        <v>0</v>
      </c>
      <c r="H31" s="1">
        <v>2</v>
      </c>
      <c r="I31" s="1">
        <v>1</v>
      </c>
      <c r="J31" s="1">
        <v>0</v>
      </c>
      <c r="K31" s="1">
        <v>1</v>
      </c>
      <c r="L31" s="1">
        <v>2</v>
      </c>
      <c r="M31" s="1">
        <v>1</v>
      </c>
      <c r="N31" s="1">
        <v>1</v>
      </c>
      <c r="O31" s="1">
        <v>1</v>
      </c>
      <c r="P31" s="1">
        <v>1</v>
      </c>
      <c r="Q31" s="1">
        <v>0</v>
      </c>
      <c r="R31" s="1" t="s">
        <v>18</v>
      </c>
      <c r="S31" s="7">
        <f t="shared" si="0"/>
        <v>12</v>
      </c>
      <c r="T31" s="10">
        <f t="shared" si="1"/>
        <v>0.6</v>
      </c>
      <c r="U31" s="4">
        <v>4</v>
      </c>
    </row>
    <row r="32" spans="1:21" ht="16.5" thickBot="1">
      <c r="A32" s="2">
        <v>9</v>
      </c>
      <c r="B32" s="8" t="s">
        <v>27</v>
      </c>
      <c r="C32" s="1">
        <v>0</v>
      </c>
      <c r="D32" s="1">
        <v>1</v>
      </c>
      <c r="E32" s="1">
        <v>1</v>
      </c>
      <c r="F32" s="1" t="s">
        <v>18</v>
      </c>
      <c r="G32" s="1">
        <v>1</v>
      </c>
      <c r="H32" s="1">
        <v>2</v>
      </c>
      <c r="I32" s="1">
        <v>1</v>
      </c>
      <c r="J32" s="1">
        <v>0</v>
      </c>
      <c r="K32" s="1">
        <v>2</v>
      </c>
      <c r="L32" s="1">
        <v>2</v>
      </c>
      <c r="M32" s="1">
        <v>1</v>
      </c>
      <c r="N32" s="1">
        <v>1</v>
      </c>
      <c r="O32" s="1">
        <v>1</v>
      </c>
      <c r="P32" s="1">
        <v>1</v>
      </c>
      <c r="Q32" s="1">
        <v>0</v>
      </c>
      <c r="R32" s="1">
        <v>0</v>
      </c>
      <c r="S32" s="7">
        <f t="shared" si="0"/>
        <v>14</v>
      </c>
      <c r="T32" s="10">
        <f t="shared" si="1"/>
        <v>0.7</v>
      </c>
      <c r="U32" s="4">
        <v>4</v>
      </c>
    </row>
    <row r="33" spans="1:21" ht="16.5" thickBot="1">
      <c r="A33" s="2">
        <v>10</v>
      </c>
      <c r="B33" s="8" t="s">
        <v>28</v>
      </c>
      <c r="C33" s="1">
        <v>1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1</v>
      </c>
      <c r="J33" s="1">
        <v>0</v>
      </c>
      <c r="K33" s="1">
        <v>1</v>
      </c>
      <c r="L33" s="1">
        <v>2</v>
      </c>
      <c r="M33" s="1">
        <v>1</v>
      </c>
      <c r="N33" s="1">
        <v>1</v>
      </c>
      <c r="O33" s="1">
        <v>1</v>
      </c>
      <c r="P33" s="1">
        <v>1</v>
      </c>
      <c r="Q33" s="1">
        <v>0</v>
      </c>
      <c r="R33" s="1">
        <v>0</v>
      </c>
      <c r="S33" s="7">
        <f t="shared" si="0"/>
        <v>9</v>
      </c>
      <c r="T33" s="10">
        <f t="shared" si="1"/>
        <v>0.45</v>
      </c>
      <c r="U33" s="4">
        <v>3</v>
      </c>
    </row>
    <row r="34" spans="1:21" ht="16.5" thickBot="1">
      <c r="A34" s="2">
        <v>11</v>
      </c>
      <c r="B34" s="8" t="s">
        <v>29</v>
      </c>
      <c r="C34" s="1" t="s">
        <v>18</v>
      </c>
      <c r="D34" s="1">
        <v>0</v>
      </c>
      <c r="E34" s="1">
        <v>1</v>
      </c>
      <c r="F34" s="1" t="s">
        <v>18</v>
      </c>
      <c r="G34" s="1">
        <v>1</v>
      </c>
      <c r="H34" s="1">
        <v>0</v>
      </c>
      <c r="I34" s="1">
        <v>0</v>
      </c>
      <c r="J34" s="1" t="s">
        <v>18</v>
      </c>
      <c r="K34" s="1">
        <v>2</v>
      </c>
      <c r="L34" s="1" t="s">
        <v>18</v>
      </c>
      <c r="M34" s="1">
        <v>1</v>
      </c>
      <c r="N34" s="1">
        <v>0</v>
      </c>
      <c r="O34" s="1">
        <v>1</v>
      </c>
      <c r="P34" s="1">
        <v>0</v>
      </c>
      <c r="Q34" s="1" t="s">
        <v>18</v>
      </c>
      <c r="R34" s="1" t="s">
        <v>18</v>
      </c>
      <c r="S34" s="7">
        <f t="shared" si="0"/>
        <v>6</v>
      </c>
      <c r="T34" s="10">
        <f t="shared" si="1"/>
        <v>0.3</v>
      </c>
      <c r="U34" s="4">
        <v>2</v>
      </c>
    </row>
    <row r="35" spans="1:21" ht="16.5" thickBot="1">
      <c r="A35" s="2">
        <v>12</v>
      </c>
      <c r="B35" s="8" t="s">
        <v>30</v>
      </c>
      <c r="C35" s="1">
        <v>1</v>
      </c>
      <c r="D35" s="1" t="s">
        <v>18</v>
      </c>
      <c r="E35" s="1">
        <v>1</v>
      </c>
      <c r="F35" s="1">
        <v>1</v>
      </c>
      <c r="G35" s="1">
        <v>1</v>
      </c>
      <c r="H35" s="1">
        <v>0</v>
      </c>
      <c r="I35" s="1">
        <v>1</v>
      </c>
      <c r="J35" s="1">
        <v>1</v>
      </c>
      <c r="K35" s="1">
        <v>0</v>
      </c>
      <c r="L35" s="1">
        <v>0</v>
      </c>
      <c r="M35" s="1">
        <v>1</v>
      </c>
      <c r="N35" s="1">
        <v>1</v>
      </c>
      <c r="O35" s="1">
        <v>1</v>
      </c>
      <c r="P35" s="1">
        <v>1</v>
      </c>
      <c r="Q35" s="1">
        <v>1</v>
      </c>
      <c r="R35" s="1" t="s">
        <v>18</v>
      </c>
      <c r="S35" s="7">
        <f t="shared" si="0"/>
        <v>11</v>
      </c>
      <c r="T35" s="10">
        <f t="shared" si="1"/>
        <v>0.55000000000000004</v>
      </c>
      <c r="U35" s="4">
        <v>4</v>
      </c>
    </row>
    <row r="36" spans="1:21" ht="16.5" thickBot="1">
      <c r="A36" s="2">
        <v>13</v>
      </c>
      <c r="B36" s="8" t="s">
        <v>31</v>
      </c>
      <c r="C36" s="1">
        <v>0</v>
      </c>
      <c r="D36" s="1">
        <v>0</v>
      </c>
      <c r="E36" s="1">
        <v>0</v>
      </c>
      <c r="F36" s="1">
        <v>0</v>
      </c>
      <c r="G36" s="1">
        <v>1</v>
      </c>
      <c r="H36" s="1">
        <v>0</v>
      </c>
      <c r="I36" s="1">
        <v>0</v>
      </c>
      <c r="J36" s="1">
        <v>0</v>
      </c>
      <c r="K36" s="1" t="s">
        <v>18</v>
      </c>
      <c r="L36" s="1">
        <v>0</v>
      </c>
      <c r="M36" s="1">
        <v>1</v>
      </c>
      <c r="N36" s="1">
        <v>0</v>
      </c>
      <c r="O36" s="1">
        <v>1</v>
      </c>
      <c r="P36" s="1">
        <v>1</v>
      </c>
      <c r="Q36" s="1">
        <v>0</v>
      </c>
      <c r="R36" s="1">
        <v>0</v>
      </c>
      <c r="S36" s="7">
        <f t="shared" si="0"/>
        <v>4</v>
      </c>
      <c r="T36" s="10">
        <f t="shared" si="1"/>
        <v>0.2</v>
      </c>
      <c r="U36" s="4">
        <v>2</v>
      </c>
    </row>
    <row r="37" spans="1:21" ht="16.5" thickBot="1">
      <c r="A37" s="2">
        <v>14</v>
      </c>
      <c r="B37" s="8" t="s">
        <v>32</v>
      </c>
      <c r="C37" s="1">
        <v>1</v>
      </c>
      <c r="D37" s="1">
        <v>1</v>
      </c>
      <c r="E37" s="1">
        <v>1</v>
      </c>
      <c r="F37" s="1">
        <v>1</v>
      </c>
      <c r="G37" s="1">
        <v>1</v>
      </c>
      <c r="H37" s="1">
        <v>2</v>
      </c>
      <c r="I37" s="1">
        <v>0</v>
      </c>
      <c r="J37" s="1">
        <v>0</v>
      </c>
      <c r="K37" s="1">
        <v>2</v>
      </c>
      <c r="L37" s="1">
        <v>2</v>
      </c>
      <c r="M37" s="1">
        <v>1</v>
      </c>
      <c r="N37" s="1">
        <v>1</v>
      </c>
      <c r="O37" s="1">
        <v>1</v>
      </c>
      <c r="P37" s="1">
        <v>1</v>
      </c>
      <c r="Q37" s="1">
        <v>0</v>
      </c>
      <c r="R37" s="1">
        <v>2</v>
      </c>
      <c r="S37" s="7">
        <f t="shared" si="0"/>
        <v>17</v>
      </c>
      <c r="T37" s="10">
        <f t="shared" si="1"/>
        <v>0.85</v>
      </c>
      <c r="U37" s="4">
        <v>5</v>
      </c>
    </row>
    <row r="38" spans="1:21" ht="16.5" thickBot="1">
      <c r="A38" s="2">
        <v>15</v>
      </c>
      <c r="B38" s="8" t="s">
        <v>33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 t="s">
        <v>18</v>
      </c>
      <c r="L38" s="1">
        <v>0</v>
      </c>
      <c r="M38" s="1">
        <v>1</v>
      </c>
      <c r="N38" s="1">
        <v>0</v>
      </c>
      <c r="O38" s="1">
        <v>0</v>
      </c>
      <c r="P38" s="1">
        <v>0</v>
      </c>
      <c r="Q38" s="1" t="s">
        <v>18</v>
      </c>
      <c r="R38" s="1" t="s">
        <v>18</v>
      </c>
      <c r="S38" s="7">
        <f t="shared" si="0"/>
        <v>1</v>
      </c>
      <c r="T38" s="10">
        <f t="shared" si="1"/>
        <v>0.05</v>
      </c>
      <c r="U38" s="4">
        <v>2</v>
      </c>
    </row>
    <row r="39" spans="1:21" ht="16.5" thickBot="1">
      <c r="A39" s="2">
        <v>16</v>
      </c>
      <c r="B39" s="8" t="s">
        <v>34</v>
      </c>
      <c r="C39" s="1">
        <v>0</v>
      </c>
      <c r="D39" s="1">
        <v>0</v>
      </c>
      <c r="E39" s="1">
        <v>1</v>
      </c>
      <c r="F39" s="1" t="s">
        <v>18</v>
      </c>
      <c r="G39" s="1">
        <v>1</v>
      </c>
      <c r="H39" s="1">
        <v>2</v>
      </c>
      <c r="I39" s="1">
        <v>1</v>
      </c>
      <c r="J39" s="1">
        <v>1</v>
      </c>
      <c r="K39" s="1">
        <v>2</v>
      </c>
      <c r="L39" s="1">
        <v>2</v>
      </c>
      <c r="M39" s="1">
        <v>0</v>
      </c>
      <c r="N39" s="1">
        <v>0</v>
      </c>
      <c r="O39" s="1">
        <v>1</v>
      </c>
      <c r="P39" s="1">
        <v>1</v>
      </c>
      <c r="Q39" s="1">
        <v>0</v>
      </c>
      <c r="R39" s="1" t="s">
        <v>18</v>
      </c>
      <c r="S39" s="7">
        <f t="shared" si="0"/>
        <v>12</v>
      </c>
      <c r="T39" s="10">
        <f t="shared" si="1"/>
        <v>0.6</v>
      </c>
      <c r="U39" s="4">
        <v>4</v>
      </c>
    </row>
    <row r="40" spans="1:21" ht="16.5" thickBot="1">
      <c r="A40" s="2">
        <v>17</v>
      </c>
      <c r="B40" s="8" t="s">
        <v>35</v>
      </c>
      <c r="C40" s="1">
        <v>1</v>
      </c>
      <c r="D40" s="1">
        <v>0</v>
      </c>
      <c r="E40" s="1">
        <v>1</v>
      </c>
      <c r="F40" s="1">
        <v>1</v>
      </c>
      <c r="G40" s="1">
        <v>1</v>
      </c>
      <c r="H40" s="1" t="s">
        <v>18</v>
      </c>
      <c r="I40" s="1">
        <v>1</v>
      </c>
      <c r="J40" s="1" t="s">
        <v>18</v>
      </c>
      <c r="K40" s="1">
        <v>2</v>
      </c>
      <c r="L40" s="1" t="s">
        <v>18</v>
      </c>
      <c r="M40" s="1">
        <v>1</v>
      </c>
      <c r="N40" s="1">
        <v>1</v>
      </c>
      <c r="O40" s="1">
        <v>1</v>
      </c>
      <c r="P40" s="1">
        <v>0</v>
      </c>
      <c r="Q40" s="1" t="s">
        <v>18</v>
      </c>
      <c r="R40" s="1">
        <v>0</v>
      </c>
      <c r="S40" s="7">
        <f t="shared" si="0"/>
        <v>10</v>
      </c>
      <c r="T40" s="10">
        <f t="shared" si="1"/>
        <v>0.5</v>
      </c>
      <c r="U40" s="4">
        <v>3</v>
      </c>
    </row>
    <row r="41" spans="1:21" ht="15.75" thickBot="1">
      <c r="A41" s="2">
        <v>18</v>
      </c>
      <c r="B41" s="8" t="s">
        <v>36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7">
        <f t="shared" si="0"/>
        <v>0</v>
      </c>
      <c r="T41" s="10">
        <f t="shared" si="1"/>
        <v>0</v>
      </c>
      <c r="U41" s="4"/>
    </row>
    <row r="42" spans="1:21">
      <c r="A42" s="13"/>
      <c r="B42" s="8" t="s">
        <v>76</v>
      </c>
      <c r="C42" s="4">
        <f>SUM(C24:C41)</f>
        <v>7</v>
      </c>
      <c r="D42" s="4">
        <f t="shared" ref="D42:R42" si="4">SUM(D24:D41)</f>
        <v>3</v>
      </c>
      <c r="E42" s="4">
        <f t="shared" si="4"/>
        <v>11</v>
      </c>
      <c r="F42" s="4">
        <f t="shared" si="4"/>
        <v>4</v>
      </c>
      <c r="G42" s="4">
        <f t="shared" si="4"/>
        <v>11</v>
      </c>
      <c r="H42" s="4">
        <f>SUM(H24:H41)/2</f>
        <v>5</v>
      </c>
      <c r="I42" s="4">
        <f t="shared" si="4"/>
        <v>8</v>
      </c>
      <c r="J42" s="4">
        <f t="shared" si="4"/>
        <v>3</v>
      </c>
      <c r="K42" s="4">
        <f>SUM(K24:K41)/2</f>
        <v>7.5</v>
      </c>
      <c r="L42" s="4">
        <f>SUM(L24:L41)/2</f>
        <v>9</v>
      </c>
      <c r="M42" s="4">
        <f t="shared" si="4"/>
        <v>14</v>
      </c>
      <c r="N42" s="4">
        <f t="shared" si="4"/>
        <v>10</v>
      </c>
      <c r="O42" s="4">
        <f t="shared" si="4"/>
        <v>13</v>
      </c>
      <c r="P42" s="4">
        <f t="shared" si="4"/>
        <v>10</v>
      </c>
      <c r="Q42" s="4">
        <f t="shared" si="4"/>
        <v>1</v>
      </c>
      <c r="R42" s="4">
        <f>SUM(R24:R41)/2</f>
        <v>1.5</v>
      </c>
      <c r="S42" s="7"/>
      <c r="T42" s="10"/>
      <c r="U42" s="4"/>
    </row>
    <row r="43" spans="1:21">
      <c r="A43" s="13"/>
      <c r="B43" s="8" t="s">
        <v>77</v>
      </c>
      <c r="C43" s="20">
        <f>C42/16</f>
        <v>0.4375</v>
      </c>
      <c r="D43" s="20">
        <f t="shared" ref="D43:R43" si="5">D42/16</f>
        <v>0.1875</v>
      </c>
      <c r="E43" s="20">
        <f t="shared" si="5"/>
        <v>0.6875</v>
      </c>
      <c r="F43" s="20">
        <f t="shared" si="5"/>
        <v>0.25</v>
      </c>
      <c r="G43" s="20">
        <f t="shared" si="5"/>
        <v>0.6875</v>
      </c>
      <c r="H43" s="20">
        <f t="shared" si="5"/>
        <v>0.3125</v>
      </c>
      <c r="I43" s="20">
        <f t="shared" si="5"/>
        <v>0.5</v>
      </c>
      <c r="J43" s="20">
        <f t="shared" si="5"/>
        <v>0.1875</v>
      </c>
      <c r="K43" s="20">
        <f>K42/16</f>
        <v>0.46875</v>
      </c>
      <c r="L43" s="20">
        <f>L42/16</f>
        <v>0.5625</v>
      </c>
      <c r="M43" s="20">
        <f t="shared" si="5"/>
        <v>0.875</v>
      </c>
      <c r="N43" s="20">
        <f t="shared" si="5"/>
        <v>0.625</v>
      </c>
      <c r="O43" s="20">
        <f t="shared" si="5"/>
        <v>0.8125</v>
      </c>
      <c r="P43" s="20">
        <f t="shared" si="5"/>
        <v>0.625</v>
      </c>
      <c r="Q43" s="20">
        <f t="shared" si="5"/>
        <v>6.25E-2</v>
      </c>
      <c r="R43" s="20">
        <f>R42/16</f>
        <v>9.375E-2</v>
      </c>
      <c r="S43" s="7"/>
      <c r="T43" s="10"/>
      <c r="U43" s="4"/>
    </row>
    <row r="44" spans="1:21" ht="16.5" thickBot="1">
      <c r="A44" s="3">
        <v>1</v>
      </c>
      <c r="B44" s="9" t="s">
        <v>37</v>
      </c>
      <c r="C44" s="1">
        <v>0</v>
      </c>
      <c r="D44" s="1" t="s">
        <v>18</v>
      </c>
      <c r="E44" s="1">
        <v>0</v>
      </c>
      <c r="F44" s="1" t="s">
        <v>18</v>
      </c>
      <c r="G44" s="1">
        <v>0</v>
      </c>
      <c r="H44" s="1" t="s">
        <v>18</v>
      </c>
      <c r="I44" s="1" t="s">
        <v>18</v>
      </c>
      <c r="J44" s="1">
        <v>0</v>
      </c>
      <c r="K44" s="1">
        <v>0</v>
      </c>
      <c r="L44" s="1" t="s">
        <v>18</v>
      </c>
      <c r="M44" s="1">
        <v>1</v>
      </c>
      <c r="N44" s="1">
        <v>0</v>
      </c>
      <c r="O44" s="1">
        <v>1</v>
      </c>
      <c r="P44" s="1">
        <v>1</v>
      </c>
      <c r="Q44" s="1" t="s">
        <v>18</v>
      </c>
      <c r="R44" s="1" t="s">
        <v>18</v>
      </c>
      <c r="S44" s="7">
        <f t="shared" si="0"/>
        <v>3</v>
      </c>
      <c r="T44" s="10">
        <f t="shared" si="1"/>
        <v>0.15</v>
      </c>
      <c r="U44" s="4">
        <v>2</v>
      </c>
    </row>
    <row r="45" spans="1:21" ht="16.5" thickBot="1">
      <c r="A45" s="2">
        <v>2</v>
      </c>
      <c r="B45" s="9" t="s">
        <v>38</v>
      </c>
      <c r="C45" s="1">
        <v>1</v>
      </c>
      <c r="D45" s="1" t="s">
        <v>18</v>
      </c>
      <c r="E45" s="1">
        <v>1</v>
      </c>
      <c r="F45" s="1" t="s">
        <v>18</v>
      </c>
      <c r="G45" s="1">
        <v>1</v>
      </c>
      <c r="H45" s="1" t="s">
        <v>18</v>
      </c>
      <c r="I45" s="1">
        <v>0</v>
      </c>
      <c r="J45" s="1">
        <v>0</v>
      </c>
      <c r="K45" s="1" t="s">
        <v>18</v>
      </c>
      <c r="L45" s="1">
        <v>0</v>
      </c>
      <c r="M45" s="1">
        <v>1</v>
      </c>
      <c r="N45" s="1">
        <v>0</v>
      </c>
      <c r="O45" s="1">
        <v>0</v>
      </c>
      <c r="P45" s="1">
        <v>0</v>
      </c>
      <c r="Q45" s="1" t="s">
        <v>18</v>
      </c>
      <c r="R45" s="1" t="s">
        <v>18</v>
      </c>
      <c r="S45" s="7">
        <f t="shared" si="0"/>
        <v>4</v>
      </c>
      <c r="T45" s="10">
        <f t="shared" si="1"/>
        <v>0.2</v>
      </c>
      <c r="U45" s="4">
        <v>2</v>
      </c>
    </row>
    <row r="46" spans="1:21" ht="16.5" thickBot="1">
      <c r="A46" s="2">
        <v>3</v>
      </c>
      <c r="B46" s="9" t="s">
        <v>39</v>
      </c>
      <c r="C46" s="1">
        <v>0</v>
      </c>
      <c r="D46" s="1">
        <v>0</v>
      </c>
      <c r="E46" s="1">
        <v>1</v>
      </c>
      <c r="F46" s="1" t="s">
        <v>18</v>
      </c>
      <c r="G46" s="1">
        <v>0</v>
      </c>
      <c r="H46" s="1">
        <v>0</v>
      </c>
      <c r="I46" s="1">
        <v>1</v>
      </c>
      <c r="J46" s="1">
        <v>0</v>
      </c>
      <c r="K46" s="1">
        <v>0</v>
      </c>
      <c r="L46" s="1">
        <v>0</v>
      </c>
      <c r="M46" s="1">
        <v>1</v>
      </c>
      <c r="N46" s="1">
        <v>0</v>
      </c>
      <c r="O46" s="1">
        <v>1</v>
      </c>
      <c r="P46" s="1">
        <v>1</v>
      </c>
      <c r="Q46" s="1">
        <v>0</v>
      </c>
      <c r="R46" s="1">
        <v>0</v>
      </c>
      <c r="S46" s="7">
        <f t="shared" si="0"/>
        <v>5</v>
      </c>
      <c r="T46" s="10">
        <f t="shared" si="1"/>
        <v>0.25</v>
      </c>
      <c r="U46" s="4">
        <v>2</v>
      </c>
    </row>
    <row r="47" spans="1:21" ht="16.5" thickBot="1">
      <c r="A47" s="2">
        <v>4</v>
      </c>
      <c r="B47" s="9" t="s">
        <v>40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 t="s">
        <v>18</v>
      </c>
      <c r="K47" s="1">
        <v>1</v>
      </c>
      <c r="L47" s="1">
        <v>0</v>
      </c>
      <c r="M47" s="1">
        <v>1</v>
      </c>
      <c r="N47" s="1">
        <v>0</v>
      </c>
      <c r="O47" s="1">
        <v>1</v>
      </c>
      <c r="P47" s="1">
        <v>0</v>
      </c>
      <c r="Q47" s="1">
        <v>0</v>
      </c>
      <c r="R47" s="1" t="s">
        <v>18</v>
      </c>
      <c r="S47" s="7">
        <f t="shared" si="0"/>
        <v>3</v>
      </c>
      <c r="T47" s="10">
        <f t="shared" si="1"/>
        <v>0.15</v>
      </c>
      <c r="U47" s="4">
        <v>2</v>
      </c>
    </row>
    <row r="48" spans="1:21" ht="16.5" thickBot="1">
      <c r="A48" s="2">
        <v>5</v>
      </c>
      <c r="B48" s="9" t="s">
        <v>41</v>
      </c>
      <c r="C48" s="1">
        <v>0</v>
      </c>
      <c r="D48" s="1">
        <v>0</v>
      </c>
      <c r="E48" s="1">
        <v>1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1</v>
      </c>
      <c r="N48" s="1">
        <v>1</v>
      </c>
      <c r="O48" s="1">
        <v>1</v>
      </c>
      <c r="P48" s="1">
        <v>0</v>
      </c>
      <c r="Q48" s="1">
        <v>0</v>
      </c>
      <c r="R48" s="1">
        <v>0</v>
      </c>
      <c r="S48" s="7">
        <f t="shared" si="0"/>
        <v>4</v>
      </c>
      <c r="T48" s="10">
        <f t="shared" si="1"/>
        <v>0.2</v>
      </c>
      <c r="U48" s="4">
        <v>2</v>
      </c>
    </row>
    <row r="49" spans="1:21" ht="16.5" thickBot="1">
      <c r="A49" s="2">
        <v>6</v>
      </c>
      <c r="B49" s="9" t="s">
        <v>42</v>
      </c>
      <c r="C49" s="1">
        <v>0</v>
      </c>
      <c r="D49" s="1">
        <v>0</v>
      </c>
      <c r="E49" s="1">
        <v>0</v>
      </c>
      <c r="F49" s="1">
        <v>0</v>
      </c>
      <c r="G49" s="1">
        <v>1</v>
      </c>
      <c r="H49" s="1">
        <v>0</v>
      </c>
      <c r="I49" s="1">
        <v>0</v>
      </c>
      <c r="J49" s="1">
        <v>0</v>
      </c>
      <c r="K49" s="1">
        <v>1</v>
      </c>
      <c r="L49" s="1">
        <v>0</v>
      </c>
      <c r="M49" s="1">
        <v>1</v>
      </c>
      <c r="N49" s="1">
        <v>1</v>
      </c>
      <c r="O49" s="1" t="s">
        <v>18</v>
      </c>
      <c r="P49" s="1">
        <v>0</v>
      </c>
      <c r="Q49" s="1">
        <v>0</v>
      </c>
      <c r="R49" s="1">
        <v>0</v>
      </c>
      <c r="S49" s="7">
        <f t="shared" si="0"/>
        <v>4</v>
      </c>
      <c r="T49" s="10">
        <f t="shared" si="1"/>
        <v>0.2</v>
      </c>
      <c r="U49" s="4">
        <v>2</v>
      </c>
    </row>
    <row r="50" spans="1:21" ht="16.5" thickBot="1">
      <c r="A50" s="2">
        <v>7</v>
      </c>
      <c r="B50" s="9" t="s">
        <v>43</v>
      </c>
      <c r="C50" s="1">
        <v>1</v>
      </c>
      <c r="D50" s="1">
        <v>0</v>
      </c>
      <c r="E50" s="1">
        <v>1</v>
      </c>
      <c r="F50" s="1">
        <v>0</v>
      </c>
      <c r="G50" s="1">
        <v>0</v>
      </c>
      <c r="H50" s="1">
        <v>1</v>
      </c>
      <c r="I50" s="1">
        <v>1</v>
      </c>
      <c r="J50" s="1">
        <v>0</v>
      </c>
      <c r="K50" s="1">
        <v>2</v>
      </c>
      <c r="L50" s="1">
        <v>2</v>
      </c>
      <c r="M50" s="1">
        <v>1</v>
      </c>
      <c r="N50" s="1">
        <v>0</v>
      </c>
      <c r="O50" s="1">
        <v>1</v>
      </c>
      <c r="P50" s="1">
        <v>1</v>
      </c>
      <c r="Q50" s="1">
        <v>0</v>
      </c>
      <c r="R50" s="1">
        <v>0</v>
      </c>
      <c r="S50" s="7">
        <f t="shared" si="0"/>
        <v>11</v>
      </c>
      <c r="T50" s="10">
        <f t="shared" si="1"/>
        <v>0.55000000000000004</v>
      </c>
      <c r="U50" s="4">
        <v>4</v>
      </c>
    </row>
    <row r="51" spans="1:21" ht="16.5" thickBot="1">
      <c r="A51" s="2">
        <v>8</v>
      </c>
      <c r="B51" s="9" t="s">
        <v>44</v>
      </c>
      <c r="C51" s="1">
        <v>1</v>
      </c>
      <c r="D51" s="1">
        <v>0</v>
      </c>
      <c r="E51" s="1">
        <v>1</v>
      </c>
      <c r="F51" s="1">
        <v>0</v>
      </c>
      <c r="G51" s="1">
        <v>1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1</v>
      </c>
      <c r="N51" s="1">
        <v>1</v>
      </c>
      <c r="O51" s="1">
        <v>0</v>
      </c>
      <c r="P51" s="1" t="s">
        <v>18</v>
      </c>
      <c r="Q51" s="1" t="s">
        <v>18</v>
      </c>
      <c r="R51" s="1">
        <v>0</v>
      </c>
      <c r="S51" s="7">
        <f t="shared" si="0"/>
        <v>5</v>
      </c>
      <c r="T51" s="10">
        <f t="shared" si="1"/>
        <v>0.25</v>
      </c>
      <c r="U51" s="4">
        <v>2</v>
      </c>
    </row>
    <row r="52" spans="1:21" ht="16.5" thickBot="1">
      <c r="A52" s="2">
        <v>9</v>
      </c>
      <c r="B52" s="9" t="s">
        <v>45</v>
      </c>
      <c r="C52" s="1" t="s">
        <v>18</v>
      </c>
      <c r="D52" s="1" t="s">
        <v>18</v>
      </c>
      <c r="E52" s="1">
        <v>1</v>
      </c>
      <c r="F52" s="1" t="s">
        <v>18</v>
      </c>
      <c r="G52" s="1">
        <v>0</v>
      </c>
      <c r="H52" s="1">
        <v>2</v>
      </c>
      <c r="I52" s="1">
        <v>1</v>
      </c>
      <c r="J52" s="1">
        <v>0</v>
      </c>
      <c r="K52" s="1">
        <v>2</v>
      </c>
      <c r="L52" s="1">
        <v>2</v>
      </c>
      <c r="M52" s="1">
        <v>1</v>
      </c>
      <c r="N52" s="1">
        <v>1</v>
      </c>
      <c r="O52" s="1">
        <v>1</v>
      </c>
      <c r="P52" s="1">
        <v>1</v>
      </c>
      <c r="Q52" s="1">
        <v>0</v>
      </c>
      <c r="R52" s="1" t="s">
        <v>18</v>
      </c>
      <c r="S52" s="7">
        <f t="shared" si="0"/>
        <v>12</v>
      </c>
      <c r="T52" s="10">
        <f t="shared" si="1"/>
        <v>0.6</v>
      </c>
      <c r="U52" s="4">
        <v>4</v>
      </c>
    </row>
    <row r="53" spans="1:21" ht="16.5" thickBot="1">
      <c r="A53" s="2">
        <v>10</v>
      </c>
      <c r="B53" s="9" t="s">
        <v>46</v>
      </c>
      <c r="C53" s="1">
        <v>1</v>
      </c>
      <c r="D53" s="1" t="s">
        <v>55</v>
      </c>
      <c r="E53" s="1">
        <v>1</v>
      </c>
      <c r="F53" s="1">
        <v>0</v>
      </c>
      <c r="G53" s="1">
        <v>1</v>
      </c>
      <c r="H53" s="1">
        <v>0</v>
      </c>
      <c r="I53" s="1">
        <v>0</v>
      </c>
      <c r="J53" s="1">
        <v>0</v>
      </c>
      <c r="K53" s="1">
        <v>2</v>
      </c>
      <c r="L53" s="1">
        <v>2</v>
      </c>
      <c r="M53" s="1">
        <v>1</v>
      </c>
      <c r="N53" s="1">
        <v>1</v>
      </c>
      <c r="O53" s="1">
        <v>1</v>
      </c>
      <c r="P53" s="1">
        <v>1</v>
      </c>
      <c r="Q53" s="1" t="s">
        <v>18</v>
      </c>
      <c r="R53" s="1">
        <v>0</v>
      </c>
      <c r="S53" s="7">
        <f t="shared" si="0"/>
        <v>11</v>
      </c>
      <c r="T53" s="10">
        <f t="shared" si="1"/>
        <v>0.55000000000000004</v>
      </c>
      <c r="U53" s="4">
        <v>4</v>
      </c>
    </row>
    <row r="54" spans="1:21" ht="16.5" thickBot="1">
      <c r="A54" s="2">
        <v>11</v>
      </c>
      <c r="B54" s="9" t="s">
        <v>47</v>
      </c>
      <c r="C54" s="1">
        <v>0</v>
      </c>
      <c r="D54" s="1">
        <v>0</v>
      </c>
      <c r="E54" s="1">
        <v>1</v>
      </c>
      <c r="F54" s="1">
        <v>0</v>
      </c>
      <c r="G54" s="1">
        <v>0</v>
      </c>
      <c r="H54" s="1">
        <v>0</v>
      </c>
      <c r="I54" s="1">
        <v>1</v>
      </c>
      <c r="J54" s="1">
        <v>0</v>
      </c>
      <c r="K54" s="1">
        <v>1</v>
      </c>
      <c r="L54" s="1">
        <v>2</v>
      </c>
      <c r="M54" s="1">
        <v>1</v>
      </c>
      <c r="N54" s="1">
        <v>1</v>
      </c>
      <c r="O54" s="1">
        <v>1</v>
      </c>
      <c r="P54" s="1">
        <v>1</v>
      </c>
      <c r="Q54" s="1">
        <v>0</v>
      </c>
      <c r="R54" s="1">
        <v>0</v>
      </c>
      <c r="S54" s="7">
        <f t="shared" si="0"/>
        <v>9</v>
      </c>
      <c r="T54" s="10">
        <f t="shared" si="1"/>
        <v>0.45</v>
      </c>
      <c r="U54" s="4">
        <v>3</v>
      </c>
    </row>
    <row r="55" spans="1:21" ht="16.5" thickBot="1">
      <c r="A55" s="2">
        <v>12</v>
      </c>
      <c r="B55" s="9" t="s">
        <v>48</v>
      </c>
      <c r="C55" s="1">
        <v>1</v>
      </c>
      <c r="D55" s="1" t="s">
        <v>18</v>
      </c>
      <c r="E55" s="1">
        <v>1</v>
      </c>
      <c r="F55" s="1">
        <v>0</v>
      </c>
      <c r="G55" s="1">
        <v>1</v>
      </c>
      <c r="H55" s="1">
        <v>2</v>
      </c>
      <c r="I55" s="1">
        <v>0</v>
      </c>
      <c r="J55" s="1">
        <v>1</v>
      </c>
      <c r="K55" s="1">
        <v>2</v>
      </c>
      <c r="L55" s="1">
        <v>2</v>
      </c>
      <c r="M55" s="1">
        <v>1</v>
      </c>
      <c r="N55" s="1">
        <v>1</v>
      </c>
      <c r="O55" s="1">
        <v>1</v>
      </c>
      <c r="P55" s="1">
        <v>1</v>
      </c>
      <c r="Q55" s="1">
        <v>0</v>
      </c>
      <c r="R55" s="1">
        <v>0</v>
      </c>
      <c r="S55" s="7">
        <f t="shared" si="0"/>
        <v>14</v>
      </c>
      <c r="T55" s="10">
        <f t="shared" si="1"/>
        <v>0.7</v>
      </c>
      <c r="U55" s="4">
        <v>4</v>
      </c>
    </row>
    <row r="56" spans="1:21" ht="16.5" thickBot="1">
      <c r="A56" s="2">
        <v>13</v>
      </c>
      <c r="B56" s="9" t="s">
        <v>49</v>
      </c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7">
        <f t="shared" si="0"/>
        <v>0</v>
      </c>
      <c r="T56" s="10">
        <f t="shared" si="1"/>
        <v>0</v>
      </c>
      <c r="U56" s="4"/>
    </row>
    <row r="57" spans="1:21" ht="16.5" thickBot="1">
      <c r="A57" s="2">
        <v>14</v>
      </c>
      <c r="B57" s="9" t="s">
        <v>50</v>
      </c>
      <c r="C57" s="1" t="s">
        <v>18</v>
      </c>
      <c r="D57" s="1">
        <v>0</v>
      </c>
      <c r="E57" s="1">
        <v>1</v>
      </c>
      <c r="F57" s="1" t="s">
        <v>18</v>
      </c>
      <c r="G57" s="1">
        <v>1</v>
      </c>
      <c r="H57" s="1" t="s">
        <v>18</v>
      </c>
      <c r="I57" s="1">
        <v>0</v>
      </c>
      <c r="J57" s="1">
        <v>0</v>
      </c>
      <c r="K57" s="1">
        <v>1</v>
      </c>
      <c r="L57" s="1">
        <v>0</v>
      </c>
      <c r="M57" s="1">
        <v>1</v>
      </c>
      <c r="N57" s="1">
        <v>1</v>
      </c>
      <c r="O57" s="1">
        <v>0</v>
      </c>
      <c r="P57" s="1">
        <v>1</v>
      </c>
      <c r="Q57" s="1">
        <v>0</v>
      </c>
      <c r="R57" s="1">
        <v>0</v>
      </c>
      <c r="S57" s="7">
        <f t="shared" si="0"/>
        <v>6</v>
      </c>
      <c r="T57" s="10">
        <f t="shared" si="1"/>
        <v>0.3</v>
      </c>
      <c r="U57" s="4">
        <v>2</v>
      </c>
    </row>
    <row r="58" spans="1:21" ht="16.5" thickBot="1">
      <c r="A58" s="2">
        <v>15</v>
      </c>
      <c r="B58" s="9" t="s">
        <v>51</v>
      </c>
      <c r="C58" s="1">
        <v>0</v>
      </c>
      <c r="D58" s="1">
        <v>0</v>
      </c>
      <c r="E58" s="1">
        <v>1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1</v>
      </c>
      <c r="N58" s="1">
        <v>0</v>
      </c>
      <c r="O58" s="1">
        <v>0</v>
      </c>
      <c r="P58" s="1">
        <v>1</v>
      </c>
      <c r="Q58" s="1" t="s">
        <v>18</v>
      </c>
      <c r="R58" s="1">
        <v>0</v>
      </c>
      <c r="S58" s="7">
        <f t="shared" si="0"/>
        <v>3</v>
      </c>
      <c r="T58" s="10">
        <f t="shared" si="1"/>
        <v>0.15</v>
      </c>
      <c r="U58" s="4">
        <v>2</v>
      </c>
    </row>
    <row r="59" spans="1:21" ht="16.5" thickBot="1">
      <c r="A59" s="2">
        <v>16</v>
      </c>
      <c r="B59" s="9" t="s">
        <v>52</v>
      </c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7">
        <f t="shared" si="0"/>
        <v>0</v>
      </c>
      <c r="T59" s="10">
        <f t="shared" si="1"/>
        <v>0</v>
      </c>
      <c r="U59" s="4"/>
    </row>
    <row r="60" spans="1:21" ht="16.5" thickBot="1">
      <c r="A60" s="2">
        <v>17</v>
      </c>
      <c r="B60" s="9" t="s">
        <v>53</v>
      </c>
      <c r="C60" s="1">
        <v>0</v>
      </c>
      <c r="D60" s="1">
        <v>0</v>
      </c>
      <c r="E60" s="1">
        <v>1</v>
      </c>
      <c r="F60" s="1">
        <v>0</v>
      </c>
      <c r="G60" s="1">
        <v>1</v>
      </c>
      <c r="H60" s="1">
        <v>0</v>
      </c>
      <c r="I60" s="1">
        <v>0</v>
      </c>
      <c r="J60" s="1" t="s">
        <v>18</v>
      </c>
      <c r="K60" s="1">
        <v>0</v>
      </c>
      <c r="L60" s="1">
        <v>0</v>
      </c>
      <c r="M60" s="1">
        <v>1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7">
        <f t="shared" si="0"/>
        <v>3</v>
      </c>
      <c r="T60" s="10">
        <f t="shared" si="1"/>
        <v>0.15</v>
      </c>
      <c r="U60" s="4">
        <v>2</v>
      </c>
    </row>
    <row r="61" spans="1:21" ht="16.5" thickBot="1">
      <c r="A61" s="2">
        <v>18</v>
      </c>
      <c r="B61" s="9" t="s">
        <v>54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1</v>
      </c>
      <c r="M61" s="1">
        <v>1</v>
      </c>
      <c r="N61" s="1">
        <v>0</v>
      </c>
      <c r="O61" s="1">
        <v>0</v>
      </c>
      <c r="P61" s="1">
        <v>1</v>
      </c>
      <c r="Q61" s="1">
        <v>0</v>
      </c>
      <c r="R61" s="1">
        <v>0</v>
      </c>
      <c r="S61" s="7">
        <f t="shared" si="0"/>
        <v>3</v>
      </c>
      <c r="T61" s="10">
        <f t="shared" si="1"/>
        <v>0.15</v>
      </c>
      <c r="U61" s="4">
        <v>2</v>
      </c>
    </row>
    <row r="62" spans="1:21" ht="15.75">
      <c r="A62" s="14"/>
      <c r="B62" s="11" t="s">
        <v>76</v>
      </c>
      <c r="C62" s="15">
        <f>SUM(C44:C61)</f>
        <v>5</v>
      </c>
      <c r="D62" s="15">
        <f t="shared" ref="D62:R62" si="6">SUM(D44:D61)</f>
        <v>0</v>
      </c>
      <c r="E62" s="15">
        <f t="shared" si="6"/>
        <v>12</v>
      </c>
      <c r="F62" s="15">
        <f t="shared" si="6"/>
        <v>0</v>
      </c>
      <c r="G62" s="15">
        <f t="shared" si="6"/>
        <v>7</v>
      </c>
      <c r="H62" s="15">
        <f>SUM(H44:H61)/2</f>
        <v>2.5</v>
      </c>
      <c r="I62" s="15">
        <f t="shared" si="6"/>
        <v>4</v>
      </c>
      <c r="J62" s="15">
        <f t="shared" si="6"/>
        <v>1</v>
      </c>
      <c r="K62" s="15">
        <f>SUM(K44:K61)/2</f>
        <v>6</v>
      </c>
      <c r="L62" s="15">
        <f>SUM(L44:L61)/2</f>
        <v>5.5</v>
      </c>
      <c r="M62" s="15">
        <f t="shared" si="6"/>
        <v>16</v>
      </c>
      <c r="N62" s="15">
        <f t="shared" si="6"/>
        <v>8</v>
      </c>
      <c r="O62" s="15">
        <f t="shared" si="6"/>
        <v>9</v>
      </c>
      <c r="P62" s="15">
        <f t="shared" si="6"/>
        <v>10</v>
      </c>
      <c r="Q62" s="15">
        <f t="shared" si="6"/>
        <v>0</v>
      </c>
      <c r="R62" s="15">
        <f>SUM(R44:R61)/2</f>
        <v>0</v>
      </c>
      <c r="S62" s="14"/>
      <c r="T62" s="16"/>
      <c r="U62" s="17"/>
    </row>
    <row r="63" spans="1:21" ht="15.75">
      <c r="A63" s="14"/>
      <c r="B63" s="11" t="s">
        <v>75</v>
      </c>
      <c r="C63" s="19">
        <f>C62/16</f>
        <v>0.3125</v>
      </c>
      <c r="D63" s="19">
        <f t="shared" ref="D63:R63" si="7">D62/16</f>
        <v>0</v>
      </c>
      <c r="E63" s="19">
        <f t="shared" si="7"/>
        <v>0.75</v>
      </c>
      <c r="F63" s="19">
        <f t="shared" si="7"/>
        <v>0</v>
      </c>
      <c r="G63" s="19">
        <f t="shared" si="7"/>
        <v>0.4375</v>
      </c>
      <c r="H63" s="19">
        <f t="shared" si="7"/>
        <v>0.15625</v>
      </c>
      <c r="I63" s="19">
        <f t="shared" si="7"/>
        <v>0.25</v>
      </c>
      <c r="J63" s="19">
        <f t="shared" si="7"/>
        <v>6.25E-2</v>
      </c>
      <c r="K63" s="19">
        <f t="shared" si="7"/>
        <v>0.375</v>
      </c>
      <c r="L63" s="19">
        <f t="shared" si="7"/>
        <v>0.34375</v>
      </c>
      <c r="M63" s="19">
        <f t="shared" si="7"/>
        <v>1</v>
      </c>
      <c r="N63" s="19">
        <f t="shared" si="7"/>
        <v>0.5</v>
      </c>
      <c r="O63" s="19">
        <f t="shared" si="7"/>
        <v>0.5625</v>
      </c>
      <c r="P63" s="19">
        <f t="shared" si="7"/>
        <v>0.625</v>
      </c>
      <c r="Q63" s="19">
        <f t="shared" si="7"/>
        <v>0</v>
      </c>
      <c r="R63" s="19">
        <f t="shared" si="7"/>
        <v>0</v>
      </c>
      <c r="S63" s="14"/>
      <c r="T63" s="16"/>
      <c r="U63" s="17"/>
    </row>
    <row r="64" spans="1:21">
      <c r="B64" s="11" t="s">
        <v>74</v>
      </c>
      <c r="C64">
        <f>C22+C42+C62</f>
        <v>17</v>
      </c>
      <c r="D64">
        <f t="shared" ref="D64:R64" si="8">D22+D42+D62</f>
        <v>4</v>
      </c>
      <c r="E64">
        <f t="shared" si="8"/>
        <v>30</v>
      </c>
      <c r="F64">
        <f t="shared" si="8"/>
        <v>5</v>
      </c>
      <c r="G64">
        <f t="shared" si="8"/>
        <v>27</v>
      </c>
      <c r="H64">
        <f t="shared" si="8"/>
        <v>11</v>
      </c>
      <c r="I64">
        <f t="shared" si="8"/>
        <v>17</v>
      </c>
      <c r="J64">
        <f t="shared" si="8"/>
        <v>5</v>
      </c>
      <c r="K64">
        <f t="shared" si="8"/>
        <v>23.5</v>
      </c>
      <c r="L64">
        <f t="shared" si="8"/>
        <v>20.5</v>
      </c>
      <c r="M64">
        <f t="shared" si="8"/>
        <v>44</v>
      </c>
      <c r="N64">
        <f t="shared" si="8"/>
        <v>29</v>
      </c>
      <c r="O64">
        <f t="shared" si="8"/>
        <v>29</v>
      </c>
      <c r="P64">
        <f t="shared" si="8"/>
        <v>28</v>
      </c>
      <c r="Q64">
        <f t="shared" si="8"/>
        <v>1</v>
      </c>
      <c r="R64">
        <f t="shared" si="8"/>
        <v>1.5</v>
      </c>
    </row>
    <row r="65" spans="2:18">
      <c r="B65" s="11" t="s">
        <v>75</v>
      </c>
      <c r="C65" s="12">
        <f>C64/47</f>
        <v>0.36170212765957449</v>
      </c>
      <c r="D65" s="12">
        <f t="shared" ref="D65:Q65" si="9">D64/47</f>
        <v>8.5106382978723402E-2</v>
      </c>
      <c r="E65" s="12">
        <f t="shared" si="9"/>
        <v>0.63829787234042556</v>
      </c>
      <c r="F65" s="12">
        <f t="shared" si="9"/>
        <v>0.10638297872340426</v>
      </c>
      <c r="G65" s="12">
        <f t="shared" si="9"/>
        <v>0.57446808510638303</v>
      </c>
      <c r="H65" s="12">
        <f>H64/47/2</f>
        <v>0.11702127659574468</v>
      </c>
      <c r="I65" s="12">
        <f t="shared" si="9"/>
        <v>0.36170212765957449</v>
      </c>
      <c r="J65" s="12">
        <f t="shared" si="9"/>
        <v>0.10638297872340426</v>
      </c>
      <c r="K65" s="12">
        <f>K64/47/2</f>
        <v>0.25</v>
      </c>
      <c r="L65" s="12">
        <f>L64/47/2</f>
        <v>0.21808510638297873</v>
      </c>
      <c r="M65" s="12">
        <f t="shared" si="9"/>
        <v>0.93617021276595747</v>
      </c>
      <c r="N65" s="12">
        <f t="shared" si="9"/>
        <v>0.61702127659574468</v>
      </c>
      <c r="O65" s="12">
        <f t="shared" si="9"/>
        <v>0.61702127659574468</v>
      </c>
      <c r="P65" s="12">
        <f t="shared" si="9"/>
        <v>0.5957446808510638</v>
      </c>
      <c r="Q65" s="12">
        <f t="shared" si="9"/>
        <v>2.1276595744680851E-2</v>
      </c>
      <c r="R65" s="12">
        <f>R64/47/2</f>
        <v>1.5957446808510637E-2</v>
      </c>
    </row>
  </sheetData>
  <conditionalFormatting sqref="C4:Q23 D22:R23 C45:R63">
    <cfRule type="expression" dxfId="7" priority="7" stopIfTrue="1">
      <formula>AX4=0</formula>
    </cfRule>
  </conditionalFormatting>
  <conditionalFormatting sqref="C24:R39">
    <cfRule type="expression" dxfId="6" priority="6" stopIfTrue="1">
      <formula>AX26=0</formula>
    </cfRule>
  </conditionalFormatting>
  <conditionalFormatting sqref="C4:R23">
    <cfRule type="expression" dxfId="5" priority="3" stopIfTrue="1">
      <formula>AX4=0</formula>
    </cfRule>
  </conditionalFormatting>
  <conditionalFormatting sqref="C44:R63">
    <cfRule type="expression" dxfId="4" priority="2" stopIfTrue="1">
      <formula>AX44=0</formula>
    </cfRule>
  </conditionalFormatting>
  <conditionalFormatting sqref="C44:R63">
    <cfRule type="expression" dxfId="3" priority="1" stopIfTrue="1">
      <formula>AX44=0</formula>
    </cfRule>
  </conditionalFormatting>
  <conditionalFormatting sqref="C40:R40">
    <cfRule type="expression" dxfId="2" priority="9" stopIfTrue="1">
      <formula>AX44=0</formula>
    </cfRule>
  </conditionalFormatting>
  <dataValidations count="1">
    <dataValidation type="list" allowBlank="1" showInputMessage="1" showErrorMessage="1" error="введите балл ученика - &#10;результат проверки (X - нет работы)" sqref="C4:R40 C44:R63">
      <formula1>CHOOSE(AX$8,ball1,ball2,ball3,ball4,ball5,ball6)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Q12"/>
  <sheetViews>
    <sheetView workbookViewId="0">
      <selection activeCell="B9" sqref="B9:E12"/>
    </sheetView>
  </sheetViews>
  <sheetFormatPr defaultRowHeight="15"/>
  <cols>
    <col min="1" max="1" width="13.5703125" customWidth="1"/>
  </cols>
  <sheetData>
    <row r="3" spans="1:17" ht="139.5">
      <c r="B3" s="5" t="s">
        <v>56</v>
      </c>
      <c r="C3" s="5" t="s">
        <v>57</v>
      </c>
      <c r="D3" s="5" t="s">
        <v>58</v>
      </c>
      <c r="E3" s="5" t="s">
        <v>59</v>
      </c>
      <c r="F3" s="5" t="s">
        <v>60</v>
      </c>
      <c r="G3" s="5" t="s">
        <v>61</v>
      </c>
      <c r="H3" s="5" t="s">
        <v>62</v>
      </c>
      <c r="I3" s="5" t="s">
        <v>63</v>
      </c>
      <c r="J3" s="5" t="s">
        <v>64</v>
      </c>
      <c r="K3" s="5" t="s">
        <v>65</v>
      </c>
      <c r="L3" s="5" t="s">
        <v>66</v>
      </c>
      <c r="M3" s="5" t="s">
        <v>66</v>
      </c>
      <c r="N3" s="5" t="s">
        <v>67</v>
      </c>
      <c r="O3" s="5" t="s">
        <v>67</v>
      </c>
      <c r="P3" s="5" t="s">
        <v>68</v>
      </c>
      <c r="Q3" s="5" t="s">
        <v>69</v>
      </c>
    </row>
    <row r="4" spans="1:17">
      <c r="A4" t="s">
        <v>78</v>
      </c>
      <c r="B4" s="12">
        <f>данные!C$23</f>
        <v>0.33333333333333331</v>
      </c>
      <c r="C4" s="12">
        <f>данные!D$23</f>
        <v>6.6666666666666666E-2</v>
      </c>
      <c r="D4" s="12">
        <f>данные!E$23</f>
        <v>0.46666666666666667</v>
      </c>
      <c r="E4" s="12">
        <f>данные!F$23</f>
        <v>6.6666666666666666E-2</v>
      </c>
      <c r="F4" s="12">
        <f>данные!G$23</f>
        <v>0.6</v>
      </c>
      <c r="G4" s="12">
        <f>данные!H$23</f>
        <v>0.23333333333333334</v>
      </c>
      <c r="H4" s="12">
        <f>данные!I$23</f>
        <v>0.33333333333333331</v>
      </c>
      <c r="I4" s="12">
        <f>данные!J$23</f>
        <v>6.6666666666666666E-2</v>
      </c>
      <c r="J4" s="12">
        <f>данные!K$23</f>
        <v>0.33333333333333331</v>
      </c>
      <c r="K4" s="12">
        <f>данные!L$23</f>
        <v>0.4</v>
      </c>
      <c r="L4" s="12">
        <f>данные!M$23</f>
        <v>0.93333333333333335</v>
      </c>
      <c r="M4" s="12">
        <f>данные!N$23</f>
        <v>0.73333333333333328</v>
      </c>
      <c r="N4" s="12">
        <f>данные!O$23</f>
        <v>0.46666666666666667</v>
      </c>
      <c r="O4" s="12">
        <f>данные!P$23</f>
        <v>0.53333333333333333</v>
      </c>
      <c r="P4" s="12">
        <f>данные!Q$23</f>
        <v>0</v>
      </c>
      <c r="Q4" s="12">
        <f>данные!R$23</f>
        <v>0</v>
      </c>
    </row>
    <row r="5" spans="1:17">
      <c r="A5" t="s">
        <v>79</v>
      </c>
      <c r="B5" s="12">
        <f>данные!C$43</f>
        <v>0.4375</v>
      </c>
      <c r="C5" s="12">
        <f>данные!D$43</f>
        <v>0.1875</v>
      </c>
      <c r="D5" s="12">
        <f>данные!E$43</f>
        <v>0.6875</v>
      </c>
      <c r="E5" s="12">
        <f>данные!F$43</f>
        <v>0.25</v>
      </c>
      <c r="F5" s="12">
        <f>данные!G$43</f>
        <v>0.6875</v>
      </c>
      <c r="G5" s="12">
        <f>данные!H$43</f>
        <v>0.3125</v>
      </c>
      <c r="H5" s="12">
        <f>данные!I$43</f>
        <v>0.5</v>
      </c>
      <c r="I5" s="12">
        <f>данные!J$43</f>
        <v>0.1875</v>
      </c>
      <c r="J5" s="12">
        <f>данные!K$43</f>
        <v>0.46875</v>
      </c>
      <c r="K5" s="12">
        <f>данные!L$43</f>
        <v>0.5625</v>
      </c>
      <c r="L5" s="12">
        <f>данные!M$43</f>
        <v>0.875</v>
      </c>
      <c r="M5" s="12">
        <f>данные!N$43</f>
        <v>0.625</v>
      </c>
      <c r="N5" s="12">
        <f>данные!O$43</f>
        <v>0.8125</v>
      </c>
      <c r="O5" s="12">
        <f>данные!P$43</f>
        <v>0.625</v>
      </c>
      <c r="P5" s="12">
        <f>данные!Q$43</f>
        <v>6.25E-2</v>
      </c>
      <c r="Q5" s="12">
        <f>данные!R$43</f>
        <v>9.375E-2</v>
      </c>
    </row>
    <row r="6" spans="1:17">
      <c r="A6" t="s">
        <v>80</v>
      </c>
      <c r="B6" s="12">
        <f>данные!C$63</f>
        <v>0.3125</v>
      </c>
      <c r="C6" s="12">
        <f>данные!D$63</f>
        <v>0</v>
      </c>
      <c r="D6" s="12">
        <f>данные!E$63</f>
        <v>0.75</v>
      </c>
      <c r="E6" s="12">
        <f>данные!F$63</f>
        <v>0</v>
      </c>
      <c r="F6" s="12">
        <f>данные!G$63</f>
        <v>0.4375</v>
      </c>
      <c r="G6" s="12">
        <f>данные!H$63</f>
        <v>0.15625</v>
      </c>
      <c r="H6" s="12">
        <f>данные!I$63</f>
        <v>0.25</v>
      </c>
      <c r="I6" s="12">
        <f>данные!J$63</f>
        <v>6.25E-2</v>
      </c>
      <c r="J6" s="12">
        <f>данные!K$63</f>
        <v>0.375</v>
      </c>
      <c r="K6" s="12">
        <f>данные!L$63</f>
        <v>0.34375</v>
      </c>
      <c r="L6" s="12">
        <f>данные!M$63</f>
        <v>1</v>
      </c>
      <c r="M6" s="12">
        <f>данные!N$63</f>
        <v>0.5</v>
      </c>
      <c r="N6" s="12">
        <f>данные!O$63</f>
        <v>0.5625</v>
      </c>
      <c r="O6" s="12">
        <f>данные!P$63</f>
        <v>0.625</v>
      </c>
      <c r="P6" s="12">
        <f>данные!Q$63</f>
        <v>0</v>
      </c>
      <c r="Q6" s="12">
        <f>данные!R$63</f>
        <v>0</v>
      </c>
    </row>
    <row r="9" spans="1:17">
      <c r="B9" t="s">
        <v>81</v>
      </c>
      <c r="C9" t="s">
        <v>82</v>
      </c>
      <c r="D9" t="s">
        <v>83</v>
      </c>
      <c r="E9" t="s">
        <v>84</v>
      </c>
    </row>
    <row r="10" spans="1:17">
      <c r="A10" t="s">
        <v>78</v>
      </c>
      <c r="B10">
        <v>9</v>
      </c>
      <c r="C10">
        <v>3</v>
      </c>
      <c r="D10">
        <v>2</v>
      </c>
      <c r="E10">
        <v>1</v>
      </c>
    </row>
    <row r="11" spans="1:17">
      <c r="A11" t="s">
        <v>79</v>
      </c>
      <c r="B11">
        <v>6</v>
      </c>
      <c r="C11">
        <v>4</v>
      </c>
      <c r="D11">
        <v>4</v>
      </c>
      <c r="E11">
        <v>2</v>
      </c>
    </row>
    <row r="12" spans="1:17">
      <c r="A12" t="s">
        <v>80</v>
      </c>
      <c r="B12">
        <v>12</v>
      </c>
      <c r="C12">
        <v>1</v>
      </c>
      <c r="D12">
        <v>3</v>
      </c>
      <c r="E1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3</vt:i4>
      </vt:variant>
    </vt:vector>
  </HeadingPairs>
  <TitlesOfParts>
    <vt:vector size="6" baseType="lpstr">
      <vt:lpstr>данные</vt:lpstr>
      <vt:lpstr>Лист2</vt:lpstr>
      <vt:lpstr>Лист3</vt:lpstr>
      <vt:lpstr>среднее по классам</vt:lpstr>
      <vt:lpstr>сравнение по классам</vt:lpstr>
      <vt:lpstr>распределение отметок по класса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2020-11-16T05:24:34Z</dcterms:created>
  <dcterms:modified xsi:type="dcterms:W3CDTF">2020-11-16T08:01:36Z</dcterms:modified>
</cp:coreProperties>
</file>